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ЭтаКнига" defaultThemeVersion="124226"/>
  <bookViews>
    <workbookView xWindow="120" yWindow="105" windowWidth="15120" windowHeight="8010"/>
  </bookViews>
  <sheets>
    <sheet name="Хизмат сафари" sheetId="18" r:id="rId1"/>
  </sheets>
  <externalReferences>
    <externalReference r:id="rId2"/>
    <externalReference r:id="rId3"/>
    <externalReference r:id="rId4"/>
    <externalReference r:id="rId5"/>
  </externalReferences>
  <definedNames>
    <definedName name="____kfc3">'[1]Тарифная сетка'!$B$6</definedName>
    <definedName name="____kfc4">'[1]Тарифная сетка'!$B$7</definedName>
    <definedName name="____kfc5">'[1]Тарифная сетка'!$B$8</definedName>
    <definedName name="____kfc6">'[1]Тарифная сетка'!$B$10</definedName>
    <definedName name="____kfc7">'[1]Тарифная сетка'!$B$11</definedName>
    <definedName name="____stv10">'[1]Тарифная сетка'!$D$15</definedName>
    <definedName name="____stv11">'[1]Тарифная сетка'!$D$16</definedName>
    <definedName name="____stv13">'[1]Тарифная сетка'!$D$18</definedName>
    <definedName name="____stv16">'[1]Тарифная сетка'!$D$21</definedName>
    <definedName name="____stv17">'[1]Тарифная сетка'!$D$22</definedName>
    <definedName name="____stv18">'[1]Тарифная сетка'!$D$23</definedName>
    <definedName name="____stv19">'[1]Тарифная сетка'!$D$24</definedName>
    <definedName name="____stv2">'[1]Тарифная сетка'!$D$5</definedName>
    <definedName name="____stv20">'[1]Тарифная сетка'!$D$25</definedName>
    <definedName name="____stv21">'[1]Тарифная сетка'!$D$26</definedName>
    <definedName name="____stv3">'[1]Тарифная сетка'!$D$6</definedName>
    <definedName name="____stv4">'[1]Тарифная сетка'!$D$7</definedName>
    <definedName name="____stv41">'[2]Тарифная сетка'!$D$8</definedName>
    <definedName name="____stv5">'[1]Тарифная сетка'!$D$8</definedName>
    <definedName name="____stv6">'[1]Тарифная сетка'!$D$10</definedName>
    <definedName name="____stv7">'[1]Тарифная сетка'!$D$11</definedName>
    <definedName name="____stv9">'[1]Тарифная сетка'!$D$14</definedName>
    <definedName name="____stv92">'[3]тарифная сетка'!$D$14</definedName>
    <definedName name="___kfc3">'[1]Тарифная сетка'!$B$6</definedName>
    <definedName name="___kfc4">'[1]Тарифная сетка'!$B$7</definedName>
    <definedName name="___kfc5">'[1]Тарифная сетка'!$B$8</definedName>
    <definedName name="___kfc6">'[1]Тарифная сетка'!$B$10</definedName>
    <definedName name="___kfc7">'[1]Тарифная сетка'!$B$11</definedName>
    <definedName name="___stv1">'[1]Тарифная сетка'!$D$4</definedName>
    <definedName name="___stv10">'[1]Тарифная сетка'!$D$15</definedName>
    <definedName name="___stv11">'[1]Тарифная сетка'!$D$16</definedName>
    <definedName name="___stv13">'[1]Тарифная сетка'!$D$18</definedName>
    <definedName name="___stv16">'[1]Тарифная сетка'!$D$21</definedName>
    <definedName name="___stv17">'[1]Тарифная сетка'!$D$22</definedName>
    <definedName name="___stv18">'[1]Тарифная сетка'!$D$23</definedName>
    <definedName name="___stv19">'[1]Тарифная сетка'!$D$24</definedName>
    <definedName name="___stv2">'[1]Тарифная сетка'!$D$5</definedName>
    <definedName name="___stv20">'[1]Тарифная сетка'!$D$25</definedName>
    <definedName name="___stv21">'[1]Тарифная сетка'!$D$26</definedName>
    <definedName name="___stv3">'[1]Тарифная сетка'!$D$6</definedName>
    <definedName name="___stv4">'[1]Тарифная сетка'!$D$7</definedName>
    <definedName name="___stv41">'[2]Тарифная сетка'!$D$8</definedName>
    <definedName name="___stv5">'[1]Тарифная сетка'!$D$8</definedName>
    <definedName name="___stv6">'[1]Тарифная сетка'!$D$10</definedName>
    <definedName name="___stv7">'[1]Тарифная сетка'!$D$11</definedName>
    <definedName name="___stv8">'[1]Тарифная сетка'!$D$13</definedName>
    <definedName name="___stv9">'[1]Тарифная сетка'!$D$14</definedName>
    <definedName name="___stv92">'[3]тарифная сетка'!$D$14</definedName>
    <definedName name="__kfc3">'[1]Тарифная сетка'!$B$6</definedName>
    <definedName name="__kfc4">'[1]Тарифная сетка'!$B$7</definedName>
    <definedName name="__kfc5">'[1]Тарифная сетка'!$B$8</definedName>
    <definedName name="__kfc6">'[1]Тарифная сетка'!$B$10</definedName>
    <definedName name="__kfc7">'[1]Тарифная сетка'!$B$11</definedName>
    <definedName name="__stv1">'[1]Тарифная сетка'!$D$4</definedName>
    <definedName name="__stv10">'[1]Тарифная сетка'!$D$15</definedName>
    <definedName name="__stv11">'[1]Тарифная сетка'!$D$16</definedName>
    <definedName name="__stv13">'[1]Тарифная сетка'!$D$18</definedName>
    <definedName name="__stv16">'[1]Тарифная сетка'!$D$21</definedName>
    <definedName name="__stv17">'[1]Тарифная сетка'!$D$22</definedName>
    <definedName name="__stv18">'[1]Тарифная сетка'!$D$23</definedName>
    <definedName name="__stv19">'[1]Тарифная сетка'!$D$24</definedName>
    <definedName name="__stv2">'[1]Тарифная сетка'!$D$5</definedName>
    <definedName name="__stv20">'[1]Тарифная сетка'!$D$25</definedName>
    <definedName name="__stv21">'[1]Тарифная сетка'!$D$26</definedName>
    <definedName name="__stv3">'[1]Тарифная сетка'!$D$6</definedName>
    <definedName name="__stv4">'[1]Тарифная сетка'!$D$7</definedName>
    <definedName name="__stv41">'[2]Тарифная сетка'!$D$8</definedName>
    <definedName name="__stv5">'[1]Тарифная сетка'!$D$8</definedName>
    <definedName name="__stv6">'[1]Тарифная сетка'!$D$10</definedName>
    <definedName name="__stv7">'[1]Тарифная сетка'!$D$11</definedName>
    <definedName name="__stv8">'[1]Тарифная сетка'!$D$13</definedName>
    <definedName name="__stv9">'[1]Тарифная сетка'!$D$14</definedName>
    <definedName name="__stv92">'[3]тарифная сетка'!$D$14</definedName>
    <definedName name="_kfc3">'[1]Тарифная сетка'!$B$6</definedName>
    <definedName name="_kfc4">'[1]Тарифная сетка'!$B$7</definedName>
    <definedName name="_kfc5">'[1]Тарифная сетка'!$B$8</definedName>
    <definedName name="_kfc6">'[1]Тарифная сетка'!$B$10</definedName>
    <definedName name="_kfc7">'[1]Тарифная сетка'!$B$11</definedName>
    <definedName name="_stv1">'[1]Тарифная сетка'!$D$4</definedName>
    <definedName name="_stv10">'[1]Тарифная сетка'!$D$15</definedName>
    <definedName name="_stv11">'[1]Тарифная сетка'!$D$16</definedName>
    <definedName name="_stv13">'[1]Тарифная сетка'!$D$18</definedName>
    <definedName name="_stv16">'[1]Тарифная сетка'!$D$21</definedName>
    <definedName name="_stv17">'[1]Тарифная сетка'!$D$22</definedName>
    <definedName name="_stv18">'[1]Тарифная сетка'!$D$23</definedName>
    <definedName name="_stv19">'[1]Тарифная сетка'!$D$24</definedName>
    <definedName name="_stv2">'[1]Тарифная сетка'!$D$5</definedName>
    <definedName name="_stv20">'[1]Тарифная сетка'!$D$25</definedName>
    <definedName name="_stv21">'[1]Тарифная сетка'!$D$26</definedName>
    <definedName name="_stv3">'[1]Тарифная сетка'!$D$6</definedName>
    <definedName name="_stv4">'[1]Тарифная сетка'!$D$7</definedName>
    <definedName name="_stv41">'[2]Тарифная сетка'!$D$8</definedName>
    <definedName name="_stv5">'[1]Тарифная сетка'!$D$8</definedName>
    <definedName name="_stv6">'[1]Тарифная сетка'!$D$10</definedName>
    <definedName name="_stv7">'[1]Тарифная сетка'!$D$11</definedName>
    <definedName name="_stv8">'[1]Тарифная сетка'!$D$13</definedName>
    <definedName name="_stv9">'[1]Тарифная сетка'!$D$14</definedName>
    <definedName name="_stv92">'[3]тарифная сетка'!$D$14</definedName>
    <definedName name="ChargList">#REF!</definedName>
    <definedName name="DeducList">#REF!</definedName>
    <definedName name="DepartmentRow">#REF!</definedName>
    <definedName name="DepartmentTotalRow">#REF!</definedName>
    <definedName name="Division">#REF!</definedName>
    <definedName name="FinancingLevel">#REF!</definedName>
    <definedName name="FunctionalItem">#REF!</definedName>
    <definedName name="HeaderOrganization">#REF!</definedName>
    <definedName name="ImportRow">#REF!</definedName>
    <definedName name="ImportRowCash" localSheetId="0">'Хизмат сафари'!#REF!</definedName>
    <definedName name="ImportRowCash">#REF!</definedName>
    <definedName name="ImportRowCashTotal" localSheetId="0">'Хизмат сафари'!#REF!</definedName>
    <definedName name="ImportRowCashTotal">#REF!</definedName>
    <definedName name="ImportRowRest" localSheetId="0">'Хизмат сафари'!#REF!</definedName>
    <definedName name="ImportRowRest">#REF!</definedName>
    <definedName name="ImportRowTotal">#REF!</definedName>
    <definedName name="minoklad" localSheetId="0">'Хизмат сафари'!#REF!</definedName>
    <definedName name="minoklad">#REF!</definedName>
    <definedName name="Number">#REF!</definedName>
    <definedName name="OnDate">#REF!</definedName>
    <definedName name="Organization">#REF!</definedName>
    <definedName name="OrganizationAccounter">#REF!</definedName>
    <definedName name="OrganizationDirector">#REF!</definedName>
    <definedName name="Period">#REF!</definedName>
    <definedName name="Position1">#REF!</definedName>
    <definedName name="Position2">#REF!</definedName>
    <definedName name="Positions" localSheetId="0">'Хизмат сафари'!#REF!</definedName>
    <definedName name="Positions">#REF!</definedName>
    <definedName name="R_10" localSheetId="0">'Хизмат сафари'!#REF!</definedName>
    <definedName name="R_10">#REF!</definedName>
    <definedName name="R_112" localSheetId="0">'Хизмат сафари'!#REF!</definedName>
    <definedName name="R_112">#REF!</definedName>
    <definedName name="R_113" localSheetId="0">'Хизмат сафари'!#REF!</definedName>
    <definedName name="R_113">#REF!</definedName>
    <definedName name="R_116">#REF!</definedName>
    <definedName name="R_117">#REF!</definedName>
    <definedName name="R_12" localSheetId="0">'Хизмат сафари'!#REF!</definedName>
    <definedName name="R_12">#REF!</definedName>
    <definedName name="R_23">#REF!</definedName>
    <definedName name="R_25">#REF!</definedName>
    <definedName name="R_26">#REF!</definedName>
    <definedName name="R_27">#REF!</definedName>
    <definedName name="R_28">#REF!</definedName>
    <definedName name="R_3" localSheetId="0">'Хизмат сафари'!#REF!</definedName>
    <definedName name="R_3">#REF!</definedName>
    <definedName name="R_30">#REF!</definedName>
    <definedName name="R_5" localSheetId="0">'Хизмат сафари'!#REF!</definedName>
    <definedName name="R_5">#REF!</definedName>
    <definedName name="R_6" localSheetId="0">'Хизмат сафари'!#REF!</definedName>
    <definedName name="R_6">#REF!</definedName>
    <definedName name="R_7" localSheetId="0">'Хизмат сафари'!#REF!</definedName>
    <definedName name="R_7">#REF!</definedName>
    <definedName name="R_8" localSheetId="0">'Хизмат сафари'!#REF!</definedName>
    <definedName name="R_8">#REF!</definedName>
    <definedName name="R_9" localSheetId="0">'Хизмат сафари'!#REF!</definedName>
    <definedName name="R_9">#REF!</definedName>
    <definedName name="SettlementCode">#REF!</definedName>
    <definedName name="stv_6">'[3]тарифная сетка'!$D$9</definedName>
    <definedName name="stv0">'[1]Тарифная сетка'!$D$3</definedName>
    <definedName name="stv8_">'[1]Тарифная сетка'!$D$12</definedName>
    <definedName name="SumInWords">#REF!</definedName>
    <definedName name="TotalCharges">#REF!</definedName>
    <definedName name="TotalDeducation">#REF!</definedName>
    <definedName name="аа">'[4]Тарифная сетка'!$D$3</definedName>
    <definedName name="мммм">'[1]Тарифная сетка'!$D$12</definedName>
    <definedName name="ств6">'[4]Тарифная сетка'!$D$11</definedName>
    <definedName name="у">'[4]Тарифная сетка'!$D$14</definedName>
    <definedName name="эзлвах" localSheetId="0">'Хизмат сафари'!#REF!</definedName>
    <definedName name="эзлвах">#REF!</definedName>
  </definedNames>
  <calcPr calcId="144525"/>
</workbook>
</file>

<file path=xl/calcChain.xml><?xml version="1.0" encoding="utf-8"?>
<calcChain xmlns="http://schemas.openxmlformats.org/spreadsheetml/2006/main">
  <c r="I15" i="18" l="1"/>
  <c r="H15" i="18"/>
  <c r="G15" i="18"/>
  <c r="G12" i="18"/>
  <c r="F12" i="18" s="1"/>
  <c r="H12" i="18"/>
  <c r="I12" i="18"/>
  <c r="I10" i="18"/>
  <c r="H10" i="18"/>
  <c r="F10" i="18" s="1"/>
  <c r="G10" i="18"/>
  <c r="H9" i="18"/>
  <c r="G9" i="18"/>
  <c r="H8" i="18"/>
  <c r="I8" i="18"/>
  <c r="G8" i="18"/>
  <c r="F8" i="18" s="1"/>
  <c r="G11" i="18"/>
  <c r="G7" i="18"/>
  <c r="H11" i="18"/>
  <c r="F11" i="18" s="1"/>
  <c r="H7" i="18"/>
  <c r="F7" i="18" s="1"/>
  <c r="F15" i="18"/>
  <c r="F14" i="18"/>
  <c r="F13" i="18"/>
  <c r="F9" i="18"/>
</calcChain>
</file>

<file path=xl/sharedStrings.xml><?xml version="1.0" encoding="utf-8"?>
<sst xmlns="http://schemas.openxmlformats.org/spreadsheetml/2006/main" count="38" uniqueCount="27">
  <si>
    <t>ЖАМИ</t>
  </si>
  <si>
    <t>№</t>
  </si>
  <si>
    <t>МАЪЛУМОТ</t>
  </si>
  <si>
    <t>(сўмда)</t>
  </si>
  <si>
    <t xml:space="preserve">2022 йил 6 ойида мансабдор шахсларнинг хизмат сафарлари ва хориждан ташриф буюрган меҳмонларни кутиб олиш харажатлари (хизмат сафарининг ёки ташрифнинг мақсади, суткалик пул, транспорт ва яшаш билан боғлиқ харажатлари тўғрисида </t>
  </si>
  <si>
    <t>Лавозими</t>
  </si>
  <si>
    <t>ФИШ</t>
  </si>
  <si>
    <t>Хизмат сафарига юборилган жой</t>
  </si>
  <si>
    <t>Жами харажатлар суммаси</t>
  </si>
  <si>
    <t>Суткалик харажат</t>
  </si>
  <si>
    <t>Транспорт харажати</t>
  </si>
  <si>
    <t>Яшаш билан боғлиқ харажат</t>
  </si>
  <si>
    <t>шу жумладан</t>
  </si>
  <si>
    <t>Хизмат сафарида бўлиш вақти</t>
  </si>
  <si>
    <t>Директор</t>
  </si>
  <si>
    <t>Ф.Отамурадов</t>
  </si>
  <si>
    <t>Тошкент ш.</t>
  </si>
  <si>
    <t>17.01.22й-18.01.2022й</t>
  </si>
  <si>
    <t>25.04.22й-27.04.2022й</t>
  </si>
  <si>
    <t>Директор ўринбосари</t>
  </si>
  <si>
    <t>А.Рахмонов</t>
  </si>
  <si>
    <t>Фаргона</t>
  </si>
  <si>
    <t>22.02.22й-25.02.2022й</t>
  </si>
  <si>
    <t>09.03.22й-10.03.2022й</t>
  </si>
  <si>
    <t>Нукус ш.</t>
  </si>
  <si>
    <t>24.03.22й-28.03.2022й</t>
  </si>
  <si>
    <t>19.05.22й-21.05.2022й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</si>
</sst>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.0_р_._-;\-* #,##0.0_р_._-;_-* &quot;-&quot;??_р_._-;_-@_-"/>
    <numFmt numFmtId="166" formatCode="#,##0_ ;[Red]\-#,##0\ "/>
  </numFmts>
  <fonts count="3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Cyr"/>
      <family val="2"/>
    </font>
    <font>
      <sz val="11"/>
      <color indexed="8"/>
      <name val="Calibri"/>
      <family val="2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 Cyr"/>
      <family val="2"/>
      <charset val="204"/>
    </font>
    <font>
      <b/>
      <sz val="16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4">
    <xf numFmtId="0" fontId="0" fillId="10" borderId="0"/>
    <xf numFmtId="0" fontId="1" fillId="14" borderId="0"/>
    <xf numFmtId="0" fontId="1" fillId="18" borderId="0"/>
    <xf numFmtId="0" fontId="1" fillId="22" borderId="0"/>
    <xf numFmtId="0" fontId="1" fillId="26" borderId="0"/>
    <xf numFmtId="0" fontId="1" fillId="30" borderId="0"/>
    <xf numFmtId="0" fontId="1" fillId="11" borderId="0"/>
    <xf numFmtId="0" fontId="1" fillId="15" borderId="0"/>
    <xf numFmtId="0" fontId="1" fillId="19" borderId="0"/>
    <xf numFmtId="0" fontId="1" fillId="23" borderId="0"/>
    <xf numFmtId="0" fontId="1" fillId="27" borderId="0"/>
    <xf numFmtId="0" fontId="1" fillId="31" borderId="0"/>
    <xf numFmtId="0" fontId="17" fillId="12" borderId="0"/>
    <xf numFmtId="0" fontId="17" fillId="16" borderId="0"/>
    <xf numFmtId="0" fontId="17" fillId="20" borderId="0"/>
    <xf numFmtId="0" fontId="17" fillId="24" borderId="0"/>
    <xf numFmtId="0" fontId="17" fillId="28" borderId="0"/>
    <xf numFmtId="0" fontId="17" fillId="32" borderId="0"/>
    <xf numFmtId="0" fontId="17" fillId="9" borderId="0"/>
    <xf numFmtId="0" fontId="17" fillId="13" borderId="0"/>
    <xf numFmtId="0" fontId="17" fillId="17" borderId="0"/>
    <xf numFmtId="0" fontId="17" fillId="21" borderId="0"/>
    <xf numFmtId="0" fontId="17" fillId="25" borderId="0"/>
    <xf numFmtId="0" fontId="17" fillId="29" borderId="0"/>
    <xf numFmtId="0" fontId="9" fillId="5" borderId="4"/>
    <xf numFmtId="0" fontId="10" fillId="6" borderId="5"/>
    <xf numFmtId="0" fontId="11" fillId="6" borderId="4"/>
    <xf numFmtId="0" fontId="3" fillId="0" borderId="1"/>
    <xf numFmtId="0" fontId="4" fillId="0" borderId="2"/>
    <xf numFmtId="0" fontId="5" fillId="0" borderId="3"/>
    <xf numFmtId="0" fontId="5" fillId="0" borderId="0"/>
    <xf numFmtId="0" fontId="16" fillId="0" borderId="9"/>
    <xf numFmtId="0" fontId="13" fillId="7" borderId="7"/>
    <xf numFmtId="0" fontId="2" fillId="0" borderId="0"/>
    <xf numFmtId="0" fontId="8" fillId="4" borderId="0"/>
    <xf numFmtId="0" fontId="18" fillId="0" borderId="0"/>
    <xf numFmtId="0" fontId="7" fillId="3" borderId="0"/>
    <xf numFmtId="0" fontId="15" fillId="0" borderId="0"/>
    <xf numFmtId="0" fontId="1" fillId="8" borderId="8"/>
    <xf numFmtId="0" fontId="12" fillId="0" borderId="6"/>
    <xf numFmtId="0" fontId="14" fillId="0" borderId="0"/>
    <xf numFmtId="164" fontId="19" fillId="0" borderId="0"/>
    <xf numFmtId="0" fontId="6" fillId="2" borderId="0"/>
    <xf numFmtId="0" fontId="19" fillId="10" borderId="0"/>
    <xf numFmtId="165" fontId="19" fillId="0" borderId="0"/>
    <xf numFmtId="0" fontId="19" fillId="0" borderId="0"/>
    <xf numFmtId="0" fontId="22" fillId="0" borderId="0"/>
    <xf numFmtId="0" fontId="23" fillId="0" borderId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4" fillId="0" borderId="0"/>
    <xf numFmtId="164" fontId="22" fillId="0" borderId="0" applyFont="0" applyFill="0" applyBorder="0" applyAlignment="0" applyProtection="0"/>
    <xf numFmtId="0" fontId="22" fillId="0" borderId="0"/>
  </cellStyleXfs>
  <cellXfs count="26">
    <xf numFmtId="0" fontId="1" fillId="10" borderId="0" xfId="0" applyNumberFormat="1" applyFont="1" applyFill="1" applyBorder="1"/>
    <xf numFmtId="0" fontId="21" fillId="0" borderId="0" xfId="45" applyFont="1"/>
    <xf numFmtId="0" fontId="21" fillId="0" borderId="0" xfId="45" applyFont="1" applyAlignment="1">
      <alignment horizontal="center" vertical="center" wrapText="1"/>
    </xf>
    <xf numFmtId="0" fontId="21" fillId="0" borderId="0" xfId="45" applyFont="1" applyAlignment="1">
      <alignment horizontal="right"/>
    </xf>
    <xf numFmtId="0" fontId="20" fillId="0" borderId="0" xfId="45" applyFont="1" applyAlignment="1">
      <alignment horizontal="center"/>
    </xf>
    <xf numFmtId="0" fontId="26" fillId="0" borderId="0" xfId="45" applyFont="1"/>
    <xf numFmtId="166" fontId="26" fillId="0" borderId="0" xfId="45" applyNumberFormat="1" applyFont="1"/>
    <xf numFmtId="0" fontId="26" fillId="0" borderId="0" xfId="45" applyFont="1" applyAlignment="1">
      <alignment horizontal="center" vertical="center" wrapText="1"/>
    </xf>
    <xf numFmtId="0" fontId="25" fillId="0" borderId="10" xfId="45" applyFont="1" applyBorder="1" applyAlignment="1">
      <alignment horizontal="center"/>
    </xf>
    <xf numFmtId="0" fontId="29" fillId="0" borderId="10" xfId="45" applyFont="1" applyBorder="1"/>
    <xf numFmtId="0" fontId="29" fillId="0" borderId="10" xfId="45" applyFont="1" applyBorder="1" applyAlignment="1">
      <alignment horizontal="center"/>
    </xf>
    <xf numFmtId="166" fontId="29" fillId="0" borderId="10" xfId="45" applyNumberFormat="1" applyFont="1" applyBorder="1" applyAlignment="1">
      <alignment horizontal="center" vertical="center" wrapText="1"/>
    </xf>
    <xf numFmtId="166" fontId="21" fillId="0" borderId="0" xfId="45" applyNumberFormat="1" applyFont="1" applyAlignment="1">
      <alignment horizontal="center" vertical="center" wrapText="1"/>
    </xf>
    <xf numFmtId="166" fontId="21" fillId="0" borderId="0" xfId="45" applyNumberFormat="1" applyFont="1"/>
    <xf numFmtId="166" fontId="20" fillId="0" borderId="0" xfId="45" applyNumberFormat="1" applyFont="1" applyAlignment="1">
      <alignment horizontal="center"/>
    </xf>
    <xf numFmtId="166" fontId="26" fillId="0" borderId="0" xfId="45" applyNumberFormat="1" applyFont="1" applyAlignment="1">
      <alignment horizontal="center" vertical="center" wrapText="1"/>
    </xf>
    <xf numFmtId="0" fontId="28" fillId="0" borderId="0" xfId="45" applyFont="1" applyAlignment="1">
      <alignment horizontal="center" vertical="center" wrapText="1"/>
    </xf>
    <xf numFmtId="0" fontId="27" fillId="0" borderId="0" xfId="45" applyFont="1" applyAlignment="1">
      <alignment horizontal="center" vertical="center" wrapText="1"/>
    </xf>
    <xf numFmtId="166" fontId="20" fillId="0" borderId="0" xfId="45" applyNumberFormat="1" applyFont="1" applyAlignment="1">
      <alignment horizontal="center" vertical="center" wrapText="1"/>
    </xf>
    <xf numFmtId="0" fontId="20" fillId="0" borderId="0" xfId="45" applyFont="1" applyAlignment="1">
      <alignment horizontal="center" vertical="center" wrapText="1"/>
    </xf>
    <xf numFmtId="0" fontId="25" fillId="0" borderId="14" xfId="45" applyFont="1" applyBorder="1" applyAlignment="1">
      <alignment horizontal="center" vertical="center" wrapText="1"/>
    </xf>
    <xf numFmtId="0" fontId="25" fillId="0" borderId="15" xfId="45" applyFont="1" applyBorder="1" applyAlignment="1">
      <alignment horizontal="center" vertical="center" wrapText="1"/>
    </xf>
    <xf numFmtId="0" fontId="29" fillId="0" borderId="11" xfId="45" applyFont="1" applyBorder="1" applyAlignment="1">
      <alignment horizontal="center" vertical="center" wrapText="1"/>
    </xf>
    <xf numFmtId="0" fontId="29" fillId="0" borderId="12" xfId="45" applyFont="1" applyBorder="1" applyAlignment="1">
      <alignment horizontal="center" vertical="center" wrapText="1"/>
    </xf>
    <xf numFmtId="0" fontId="29" fillId="0" borderId="13" xfId="45" applyFont="1" applyBorder="1" applyAlignment="1">
      <alignment horizontal="center" vertical="center" wrapText="1"/>
    </xf>
    <xf numFmtId="166" fontId="25" fillId="0" borderId="10" xfId="45" applyNumberFormat="1" applyFont="1" applyBorder="1" applyAlignment="1">
      <alignment horizontal="center" vertical="center" wrapText="1"/>
    </xf>
  </cellXfs>
  <cellStyles count="54">
    <cellStyle name="20% - Акцент1" xfId="43" builtinId="30" customBuiltin="1"/>
    <cellStyle name="20% - Акцент2" xfId="1" builtinId="34" customBuiltin="1"/>
    <cellStyle name="20% - Акцент3" xfId="2" builtinId="38" customBuiltin="1"/>
    <cellStyle name="20% - Акцент4" xfId="3" builtinId="42" customBuiltin="1"/>
    <cellStyle name="20% - Акцент5" xfId="4" builtinId="46" customBuiltin="1"/>
    <cellStyle name="20% - Акцент6" xfId="5" builtinId="50" customBuiltin="1"/>
    <cellStyle name="40% - Акцент1" xfId="6" builtinId="31" customBuiltin="1"/>
    <cellStyle name="40% - Акцент2" xfId="7" builtinId="35" customBuiltin="1"/>
    <cellStyle name="40% - Акцент3" xfId="8" builtinId="39" customBuiltin="1"/>
    <cellStyle name="40% - Акцент4" xfId="9" builtinId="43" customBuiltin="1"/>
    <cellStyle name="40% - Акцент5" xfId="10" builtinId="47" customBuiltin="1"/>
    <cellStyle name="40% - Акцент6" xfId="11" builtinId="51" customBuiltin="1"/>
    <cellStyle name="60% - Акцент1" xfId="12" builtinId="32" customBuiltin="1"/>
    <cellStyle name="60% - Акцент2" xfId="13" builtinId="36" customBuiltin="1"/>
    <cellStyle name="60% - Акцент3" xfId="14" builtinId="40" customBuiltin="1"/>
    <cellStyle name="60% - Акцент4" xfId="15" builtinId="44" customBuiltin="1"/>
    <cellStyle name="60% - Акцент5" xfId="16" builtinId="48" customBuiltin="1"/>
    <cellStyle name="60% - Акцент6" xfId="17" builtinId="52" customBuiltin="1"/>
    <cellStyle name="Акцент1" xfId="18" builtinId="29" customBuiltin="1"/>
    <cellStyle name="Акцент2" xfId="19" builtinId="33" customBuiltin="1"/>
    <cellStyle name="Акцент3" xfId="20" builtinId="37" customBuiltin="1"/>
    <cellStyle name="Акцент4" xfId="21" builtinId="41" customBuiltin="1"/>
    <cellStyle name="Акцент5" xfId="22" builtinId="45" customBuiltin="1"/>
    <cellStyle name="Акцент6" xfId="23" builtinId="49" customBuiltin="1"/>
    <cellStyle name="Ввод " xfId="24" builtinId="20" customBuiltin="1"/>
    <cellStyle name="Вывод" xfId="25" builtinId="21" customBuiltin="1"/>
    <cellStyle name="Вычисление" xfId="26" builtinId="22" customBuiltin="1"/>
    <cellStyle name="Заголовок 1" xfId="27" builtinId="16" customBuiltin="1"/>
    <cellStyle name="Заголовок 2" xfId="28" builtinId="17" customBuiltin="1"/>
    <cellStyle name="Заголовок 3" xfId="29" builtinId="18" customBuiltin="1"/>
    <cellStyle name="Заголовок 4" xfId="30" builtinId="19" customBuiltin="1"/>
    <cellStyle name="Итог" xfId="31" builtinId="25" customBuiltin="1"/>
    <cellStyle name="Контрольная ячейка" xfId="32" builtinId="23" customBuiltin="1"/>
    <cellStyle name="Название" xfId="33" builtinId="15" customBuiltin="1"/>
    <cellStyle name="Нейтральный" xfId="34" builtinId="28" customBuiltin="1"/>
    <cellStyle name="Обычный" xfId="0" builtinId="0" customBuiltin="1"/>
    <cellStyle name="Обычный 2" xfId="45"/>
    <cellStyle name="Обычный 2 2" xfId="53"/>
    <cellStyle name="Обычный 3" xfId="46"/>
    <cellStyle name="Обычный 4" xfId="35"/>
    <cellStyle name="Обычный 4 2" xfId="51"/>
    <cellStyle name="Обычный 5" xfId="47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Финансовый" xfId="41" builtinId="3" customBuiltin="1"/>
    <cellStyle name="Финансовый 2" xfId="44"/>
    <cellStyle name="Финансовый 3" xfId="48"/>
    <cellStyle name="Финансовый 4" xfId="49"/>
    <cellStyle name="Финансовый 5" xfId="50"/>
    <cellStyle name="Финансовый 6" xfId="52"/>
    <cellStyle name="Хороший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&#1082;&#1072;&#1092;&#1077;&#1076;&#1088;&#1072;%20&#1059;&#1074;&#1087;.&#1040;&#1059;&#1055;.1.12.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1%20&#1081;&#1080;&#1083;%20&#1073;&#1102;&#1076;&#1078;&#1077;&#1090;%20&#1074;&#1072;%20&#1082;&#1086;&#1085;&#1090;&#1088;&#1072;&#1082;&#1090;%20&#1089;&#1084;&#1077;&#1090;&#1072;&#1089;&#1080;/2011%20&#1089;&#1084;&#1077;&#1090;&#1072;%20&#1073;&#1102;&#1076;&#1078;&#1077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O/&#1052;&#1086;&#1080;%20&#1076;&#1086;&#1082;&#1091;&#1084;&#1077;&#1085;&#1090;&#1099;/2010%20&#1081;&#1080;&#1083;%20&#1073;&#1102;&#1076;&#1078;&#1077;&#1090;%20&#1089;&#1084;&#1077;&#1090;&#1072;&#1089;&#1080;/Documents%20and%20Settings/&#1040;&#1076;&#1084;&#1080;&#1085;&#1080;&#1089;&#1090;&#1088;&#1072;&#1090;&#1086;&#1088;/&#1056;&#1072;&#1073;&#1086;&#1095;&#1080;&#1081;%20&#1089;&#1090;&#1086;&#1083;/2009%20&#1081;&#1080;&#1083;%201%20&#1076;&#1077;&#1082;&#1072;&#1073;&#1088;%20&#1096;&#1090;&#1072;&#1090;%20&#1078;&#1072;&#1076;&#1074;&#1072;&#1083;&#1080;%20&#1118;&#1079;&#1075;&#1072;&#1088;&#1090;&#1080;&#1088;&#1080;&#1083;&#1075;&#1072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4">
          <cell r="D4">
            <v>93296</v>
          </cell>
        </row>
        <row r="5">
          <cell r="D5">
            <v>102678</v>
          </cell>
        </row>
        <row r="6">
          <cell r="B6">
            <v>2.9980000000000002</v>
          </cell>
          <cell r="D6">
            <v>112965</v>
          </cell>
        </row>
        <row r="7">
          <cell r="B7">
            <v>3.2970000000000002</v>
          </cell>
          <cell r="D7">
            <v>124231</v>
          </cell>
        </row>
        <row r="8">
          <cell r="B8">
            <v>3.6120000000000001</v>
          </cell>
          <cell r="D8">
            <v>136100</v>
          </cell>
        </row>
        <row r="10">
          <cell r="B10">
            <v>3.9409999999999998</v>
          </cell>
          <cell r="D10">
            <v>148497</v>
          </cell>
        </row>
        <row r="11">
          <cell r="B11">
            <v>4.2839999999999998</v>
          </cell>
          <cell r="D11">
            <v>161421</v>
          </cell>
        </row>
        <row r="12">
          <cell r="D12">
            <v>166093</v>
          </cell>
        </row>
        <row r="13">
          <cell r="D13">
            <v>174835</v>
          </cell>
        </row>
        <row r="14">
          <cell r="D14">
            <v>188287</v>
          </cell>
        </row>
        <row r="15">
          <cell r="D15">
            <v>202040</v>
          </cell>
        </row>
        <row r="16">
          <cell r="D16">
            <v>216019</v>
          </cell>
        </row>
        <row r="18">
          <cell r="D18">
            <v>245033</v>
          </cell>
        </row>
        <row r="21">
          <cell r="D21">
            <v>290023</v>
          </cell>
        </row>
        <row r="22">
          <cell r="D22">
            <v>305434</v>
          </cell>
        </row>
        <row r="23">
          <cell r="D23">
            <v>321109</v>
          </cell>
        </row>
        <row r="24">
          <cell r="D24">
            <v>336972</v>
          </cell>
        </row>
        <row r="25">
          <cell r="D25">
            <v>353099</v>
          </cell>
        </row>
        <row r="26">
          <cell r="D26">
            <v>369415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прачка"/>
      <sheetName val="сокращение"/>
      <sheetName val="штат АУП,УВП"/>
      <sheetName val="увп"/>
      <sheetName val="Деканаты"/>
      <sheetName val="бюджетППС"/>
      <sheetName val="контрактППС"/>
      <sheetName val="бюджет"/>
      <sheetName val="контракт"/>
      <sheetName val="штат контрaкт"/>
      <sheetName val="Типография"/>
      <sheetName val="АТП"/>
      <sheetName val="котел"/>
      <sheetName val="курсы пк"/>
      <sheetName val="курсы под.вуз"/>
      <sheetName val="реализация"/>
      <sheetName val="спорт ком"/>
    </sheetNames>
    <sheetDataSet>
      <sheetData sheetId="0" refreshError="1">
        <row r="8">
          <cell r="D8">
            <v>179643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рег.карт"/>
      <sheetName val="смета"/>
      <sheetName val="сметага илова"/>
      <sheetName val="Общий сведения"/>
      <sheetName val="Зарплата-1 "/>
      <sheetName val="Зарплата -2"/>
      <sheetName val="штат АУП УВП"/>
      <sheetName val=" 4 гурух иловалари "/>
      <sheetName val="распределение 2011 год 4 группа"/>
      <sheetName val="Лист1"/>
      <sheetName val="штат ППС"/>
      <sheetName val="расчетное ППС"/>
      <sheetName val="расчетной количество"/>
      <sheetName val="стипендия"/>
      <sheetName val="Лист3"/>
      <sheetName val="Лист2"/>
      <sheetName val="асосий-илова"/>
      <sheetName val="совместител -илова"/>
      <sheetName val="Илмий унвони маълумот"/>
      <sheetName val="саотбой иш хаки"/>
      <sheetName val="катта илм.стаж баз ойлик"/>
      <sheetName val="катта илмий ходим"/>
      <sheetName val="стажер"/>
      <sheetName val="расчет электриков"/>
      <sheetName val="расчет плотников"/>
    </sheetNames>
    <sheetDataSet>
      <sheetData sheetId="0">
        <row r="9">
          <cell r="D9">
            <v>186205</v>
          </cell>
        </row>
        <row r="14">
          <cell r="D14">
            <v>248526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рифная сетка"/>
      <sheetName val="Лист3"/>
      <sheetName val="штат жадвали"/>
      <sheetName val="ППС"/>
      <sheetName val="Деканаты"/>
      <sheetName val="Исключить"/>
      <sheetName val="Ввести"/>
      <sheetName val="Лист1"/>
      <sheetName val="Лист2"/>
      <sheetName val="123456"/>
      <sheetName val="УВП"/>
      <sheetName val="УВП (2)"/>
    </sheetNames>
    <sheetDataSet>
      <sheetData sheetId="0" refreshError="1">
        <row r="3">
          <cell r="D3">
            <v>37680</v>
          </cell>
        </row>
        <row r="11">
          <cell r="D11">
            <v>161421</v>
          </cell>
        </row>
        <row r="14">
          <cell r="D14">
            <v>188287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5"/>
  <sheetViews>
    <sheetView tabSelected="1" workbookViewId="0"/>
  </sheetViews>
  <sheetFormatPr defaultColWidth="9.140625" defaultRowHeight="14.45" customHeight="1" x14ac:dyDescent="0.25"/>
  <cols>
    <col min="1" max="1" width="5.28515625" style="1" customWidth="1"/>
    <col min="2" max="2" width="31.28515625" style="1" customWidth="1"/>
    <col min="3" max="3" width="23.28515625" style="1" customWidth="1"/>
    <col min="4" max="4" width="21.42578125" style="1" customWidth="1"/>
    <col min="5" max="5" width="32.140625" style="1" customWidth="1"/>
    <col min="6" max="9" width="18.42578125" style="1" customWidth="1"/>
    <col min="10" max="10" width="18.7109375" style="13" bestFit="1" customWidth="1"/>
    <col min="11" max="11" width="16.140625" style="1" customWidth="1"/>
    <col min="12" max="16384" width="9.140625" style="1"/>
  </cols>
  <sheetData>
    <row r="2" spans="1:10" s="2" customFormat="1" ht="108" customHeight="1" x14ac:dyDescent="0.25">
      <c r="A2" s="16" t="s">
        <v>4</v>
      </c>
      <c r="B2" s="16"/>
      <c r="C2" s="16"/>
      <c r="D2" s="16"/>
      <c r="E2" s="16"/>
      <c r="F2" s="16"/>
      <c r="G2" s="16"/>
      <c r="H2" s="16"/>
      <c r="I2" s="16"/>
      <c r="J2" s="12"/>
    </row>
    <row r="3" spans="1:10" ht="22.5" x14ac:dyDescent="0.25">
      <c r="A3" s="17" t="s">
        <v>2</v>
      </c>
      <c r="B3" s="17"/>
      <c r="C3" s="17"/>
      <c r="D3" s="17"/>
      <c r="E3" s="17"/>
      <c r="F3" s="17"/>
      <c r="G3" s="17"/>
      <c r="H3" s="17"/>
      <c r="I3" s="17"/>
    </row>
    <row r="4" spans="1:10" ht="14.45" customHeight="1" x14ac:dyDescent="0.25">
      <c r="I4" s="3" t="s">
        <v>3</v>
      </c>
    </row>
    <row r="5" spans="1:10" s="19" customFormat="1" ht="20.25" x14ac:dyDescent="0.25">
      <c r="A5" s="20" t="s">
        <v>1</v>
      </c>
      <c r="B5" s="20" t="s">
        <v>5</v>
      </c>
      <c r="C5" s="20" t="s">
        <v>6</v>
      </c>
      <c r="D5" s="20" t="s">
        <v>7</v>
      </c>
      <c r="E5" s="20" t="s">
        <v>13</v>
      </c>
      <c r="F5" s="20" t="s">
        <v>8</v>
      </c>
      <c r="G5" s="22" t="s">
        <v>12</v>
      </c>
      <c r="H5" s="23"/>
      <c r="I5" s="24"/>
      <c r="J5" s="18"/>
    </row>
    <row r="6" spans="1:10" s="7" customFormat="1" ht="60.75" x14ac:dyDescent="0.25">
      <c r="A6" s="21"/>
      <c r="B6" s="21"/>
      <c r="C6" s="21"/>
      <c r="D6" s="21"/>
      <c r="E6" s="21"/>
      <c r="F6" s="21"/>
      <c r="G6" s="11" t="s">
        <v>9</v>
      </c>
      <c r="H6" s="11" t="s">
        <v>10</v>
      </c>
      <c r="I6" s="11" t="s">
        <v>11</v>
      </c>
      <c r="J6" s="15"/>
    </row>
    <row r="7" spans="1:10" s="5" customFormat="1" ht="20.25" x14ac:dyDescent="0.3">
      <c r="A7" s="9">
        <v>1</v>
      </c>
      <c r="B7" s="9" t="s">
        <v>14</v>
      </c>
      <c r="C7" s="9" t="s">
        <v>15</v>
      </c>
      <c r="D7" s="10" t="s">
        <v>16</v>
      </c>
      <c r="E7" s="10" t="s">
        <v>17</v>
      </c>
      <c r="F7" s="25">
        <f>+G7+H7+I7</f>
        <v>664024</v>
      </c>
      <c r="G7" s="11">
        <f>27000*2</f>
        <v>54000</v>
      </c>
      <c r="H7" s="11">
        <f>305012*2</f>
        <v>610024</v>
      </c>
      <c r="I7" s="11">
        <v>0</v>
      </c>
      <c r="J7" s="6"/>
    </row>
    <row r="8" spans="1:10" s="5" customFormat="1" ht="20.25" x14ac:dyDescent="0.3">
      <c r="A8" s="9">
        <v>2</v>
      </c>
      <c r="B8" s="9" t="s">
        <v>19</v>
      </c>
      <c r="C8" s="9" t="s">
        <v>20</v>
      </c>
      <c r="D8" s="10" t="s">
        <v>21</v>
      </c>
      <c r="E8" s="10" t="s">
        <v>22</v>
      </c>
      <c r="F8" s="25">
        <f t="shared" ref="F8:F15" si="0">+G8+H8+I8</f>
        <v>912352</v>
      </c>
      <c r="G8" s="11">
        <f>27000*4</f>
        <v>108000</v>
      </c>
      <c r="H8" s="11">
        <f>202176*2</f>
        <v>404352</v>
      </c>
      <c r="I8" s="11">
        <f>2*200000</f>
        <v>400000</v>
      </c>
      <c r="J8" s="6"/>
    </row>
    <row r="9" spans="1:10" s="5" customFormat="1" ht="20.25" x14ac:dyDescent="0.3">
      <c r="A9" s="9">
        <v>3</v>
      </c>
      <c r="B9" s="9" t="s">
        <v>19</v>
      </c>
      <c r="C9" s="9" t="s">
        <v>20</v>
      </c>
      <c r="D9" s="10" t="s">
        <v>16</v>
      </c>
      <c r="E9" s="10" t="s">
        <v>23</v>
      </c>
      <c r="F9" s="25">
        <f t="shared" si="0"/>
        <v>354580</v>
      </c>
      <c r="G9" s="11">
        <f>27000*2</f>
        <v>54000</v>
      </c>
      <c r="H9" s="11">
        <f>150290*2</f>
        <v>300580</v>
      </c>
      <c r="I9" s="11">
        <v>0</v>
      </c>
      <c r="J9" s="6"/>
    </row>
    <row r="10" spans="1:10" s="5" customFormat="1" ht="20.25" x14ac:dyDescent="0.3">
      <c r="A10" s="9">
        <v>4</v>
      </c>
      <c r="B10" s="9" t="s">
        <v>19</v>
      </c>
      <c r="C10" s="9" t="s">
        <v>20</v>
      </c>
      <c r="D10" s="10" t="s">
        <v>24</v>
      </c>
      <c r="E10" s="10" t="s">
        <v>25</v>
      </c>
      <c r="F10" s="25">
        <f t="shared" si="0"/>
        <v>1220960</v>
      </c>
      <c r="G10" s="11">
        <f>5*27000</f>
        <v>135000</v>
      </c>
      <c r="H10" s="11">
        <f>81000+141620+332340+81000</f>
        <v>635960</v>
      </c>
      <c r="I10" s="11">
        <f>3*150000</f>
        <v>450000</v>
      </c>
      <c r="J10" s="6"/>
    </row>
    <row r="11" spans="1:10" s="5" customFormat="1" ht="20.25" x14ac:dyDescent="0.3">
      <c r="A11" s="9">
        <v>5</v>
      </c>
      <c r="B11" s="9" t="s">
        <v>14</v>
      </c>
      <c r="C11" s="9" t="s">
        <v>15</v>
      </c>
      <c r="D11" s="10" t="s">
        <v>16</v>
      </c>
      <c r="E11" s="10" t="s">
        <v>18</v>
      </c>
      <c r="F11" s="25">
        <f>+G11+H11+I11</f>
        <v>680872</v>
      </c>
      <c r="G11" s="11">
        <f>27000*3</f>
        <v>81000</v>
      </c>
      <c r="H11" s="11">
        <f>195350+404522</f>
        <v>599872</v>
      </c>
      <c r="I11" s="11">
        <v>0</v>
      </c>
      <c r="J11" s="6"/>
    </row>
    <row r="12" spans="1:10" s="5" customFormat="1" ht="20.25" x14ac:dyDescent="0.3">
      <c r="A12" s="9">
        <v>6</v>
      </c>
      <c r="B12" s="9" t="s">
        <v>19</v>
      </c>
      <c r="C12" s="9" t="s">
        <v>20</v>
      </c>
      <c r="D12" s="10" t="s">
        <v>16</v>
      </c>
      <c r="E12" s="10" t="s">
        <v>26</v>
      </c>
      <c r="F12" s="25">
        <f t="shared" si="0"/>
        <v>776488</v>
      </c>
      <c r="G12" s="11">
        <f>3*27000</f>
        <v>81000</v>
      </c>
      <c r="H12" s="11">
        <f>147744*2</f>
        <v>295488</v>
      </c>
      <c r="I12" s="11">
        <f>2*200000</f>
        <v>400000</v>
      </c>
      <c r="J12" s="6"/>
    </row>
    <row r="13" spans="1:10" s="5" customFormat="1" ht="20.25" x14ac:dyDescent="0.3">
      <c r="A13" s="9"/>
      <c r="B13" s="9"/>
      <c r="C13" s="9"/>
      <c r="D13" s="10"/>
      <c r="E13" s="10"/>
      <c r="F13" s="25">
        <f t="shared" si="0"/>
        <v>0</v>
      </c>
      <c r="G13" s="11"/>
      <c r="H13" s="11"/>
      <c r="I13" s="11"/>
      <c r="J13" s="6"/>
    </row>
    <row r="14" spans="1:10" s="5" customFormat="1" ht="20.25" x14ac:dyDescent="0.3">
      <c r="A14" s="9"/>
      <c r="B14" s="9"/>
      <c r="C14" s="9"/>
      <c r="D14" s="10"/>
      <c r="E14" s="10"/>
      <c r="F14" s="25">
        <f t="shared" si="0"/>
        <v>0</v>
      </c>
      <c r="G14" s="11"/>
      <c r="H14" s="11"/>
      <c r="I14" s="11"/>
      <c r="J14" s="6"/>
    </row>
    <row r="15" spans="1:10" s="4" customFormat="1" ht="20.25" x14ac:dyDescent="0.3">
      <c r="A15" s="8"/>
      <c r="B15" s="8" t="s">
        <v>0</v>
      </c>
      <c r="C15" s="8"/>
      <c r="D15" s="8"/>
      <c r="E15" s="8"/>
      <c r="F15" s="25">
        <f t="shared" si="0"/>
        <v>4609276</v>
      </c>
      <c r="G15" s="25">
        <f>SUM(G7:G14)</f>
        <v>513000</v>
      </c>
      <c r="H15" s="25">
        <f t="shared" ref="H15:I15" si="1">SUM(H7:H14)</f>
        <v>2846276</v>
      </c>
      <c r="I15" s="25">
        <f t="shared" si="1"/>
        <v>1250000</v>
      </c>
      <c r="J15" s="14"/>
    </row>
  </sheetData>
  <mergeCells count="9">
    <mergeCell ref="A2:I2"/>
    <mergeCell ref="A3:I3"/>
    <mergeCell ref="G5:I5"/>
    <mergeCell ref="F5:F6"/>
    <mergeCell ref="A5:A6"/>
    <mergeCell ref="B5:B6"/>
    <mergeCell ref="C5:C6"/>
    <mergeCell ref="D5:D6"/>
    <mergeCell ref="E5:E6"/>
  </mergeCells>
  <printOptions horizontalCentered="1"/>
  <pageMargins left="0.15748031496062992" right="0.11811023622047245" top="0.35" bottom="0.74803149606299213" header="0.31496062992125984" footer="0.31496062992125984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Хизмат сафари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2022-07-07T07:56:02Z</dcterms:modified>
</cp:coreProperties>
</file>