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120" yWindow="105" windowWidth="15120" windowHeight="8010"/>
  </bookViews>
  <sheets>
    <sheet name="Харажат режаси" sheetId="17" r:id="rId1"/>
    <sheet name="9 ой бюджет" sheetId="15" r:id="rId2"/>
    <sheet name="9 ой контракт" sheetId="1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kfc3" localSheetId="0">'[1]Тарифная сетка'!$B$6</definedName>
    <definedName name="____kfc3">'[2]Тарифная сетка'!$B$6</definedName>
    <definedName name="____kfc4" localSheetId="0">'[1]Тарифная сетка'!$B$7</definedName>
    <definedName name="____kfc4">'[2]Тарифная сетка'!$B$7</definedName>
    <definedName name="____kfc5" localSheetId="0">'[1]Тарифная сетка'!$B$8</definedName>
    <definedName name="____kfc5">'[2]Тарифная сетка'!$B$8</definedName>
    <definedName name="____kfc6" localSheetId="0">'[1]Тарифная сетка'!$B$10</definedName>
    <definedName name="____kfc6">'[2]Тарифная сетка'!$B$10</definedName>
    <definedName name="____kfc7" localSheetId="0">'[1]Тарифная сетка'!$B$11</definedName>
    <definedName name="____kfc7">'[2]Тарифная сетка'!$B$11</definedName>
    <definedName name="____stv10" localSheetId="0">'[1]Тарифная сетка'!$D$15</definedName>
    <definedName name="____stv10">'[2]Тарифная сетка'!$D$15</definedName>
    <definedName name="____stv11" localSheetId="0">'[1]Тарифная сетка'!$D$16</definedName>
    <definedName name="____stv11">'[2]Тарифная сетка'!$D$16</definedName>
    <definedName name="____stv13" localSheetId="0">'[1]Тарифная сетка'!$D$18</definedName>
    <definedName name="____stv13">'[2]Тарифная сетка'!$D$18</definedName>
    <definedName name="____stv16" localSheetId="0">'[1]Тарифная сетка'!$D$21</definedName>
    <definedName name="____stv16">'[2]Тарифная сетка'!$D$21</definedName>
    <definedName name="____stv17" localSheetId="0">'[1]Тарифная сетка'!$D$22</definedName>
    <definedName name="____stv17">'[2]Тарифная сетка'!$D$22</definedName>
    <definedName name="____stv18" localSheetId="0">'[1]Тарифная сетка'!$D$23</definedName>
    <definedName name="____stv18">'[2]Тарифная сетка'!$D$23</definedName>
    <definedName name="____stv19" localSheetId="0">'[1]Тарифная сетка'!$D$24</definedName>
    <definedName name="____stv19">'[2]Тарифная сетка'!$D$24</definedName>
    <definedName name="____stv2" localSheetId="0">'[1]Тарифная сетка'!$D$5</definedName>
    <definedName name="____stv2">'[2]Тарифная сетка'!$D$5</definedName>
    <definedName name="____stv20" localSheetId="0">'[1]Тарифная сетка'!$D$25</definedName>
    <definedName name="____stv20">'[2]Тарифная сетка'!$D$25</definedName>
    <definedName name="____stv21" localSheetId="0">'[1]Тарифная сетка'!$D$26</definedName>
    <definedName name="____stv21">'[2]Тарифная сетка'!$D$26</definedName>
    <definedName name="____stv3" localSheetId="0">'[1]Тарифная сетка'!$D$6</definedName>
    <definedName name="____stv3">'[2]Тарифная сетка'!$D$6</definedName>
    <definedName name="____stv4" localSheetId="0">'[1]Тарифная сетка'!$D$7</definedName>
    <definedName name="____stv4">'[2]Тарифная сетка'!$D$7</definedName>
    <definedName name="____stv41" localSheetId="0">'[3]Тарифная сетка'!$D$8</definedName>
    <definedName name="____stv41">'[4]Тарифная сетка'!$D$8</definedName>
    <definedName name="____stv5" localSheetId="0">'[1]Тарифная сетка'!$D$8</definedName>
    <definedName name="____stv5">'[2]Тарифная сетка'!$D$8</definedName>
    <definedName name="____stv6" localSheetId="0">'[1]Тарифная сетка'!$D$10</definedName>
    <definedName name="____stv6">'[2]Тарифная сетка'!$D$10</definedName>
    <definedName name="____stv7" localSheetId="0">'[1]Тарифная сетка'!$D$11</definedName>
    <definedName name="____stv7">'[2]Тарифная сетка'!$D$11</definedName>
    <definedName name="____stv9" localSheetId="0">'[1]Тарифная сетка'!$D$14</definedName>
    <definedName name="____stv9">'[2]Тарифная сетка'!$D$14</definedName>
    <definedName name="____stv92" localSheetId="0">'[5]тарифная сетка'!$D$14</definedName>
    <definedName name="____stv92">'[6]тарифная сетка'!$D$14</definedName>
    <definedName name="___kfc3" localSheetId="0">'[1]Тарифная сетка'!$B$6</definedName>
    <definedName name="___kfc3">'[2]Тарифная сетка'!$B$6</definedName>
    <definedName name="___kfc4" localSheetId="0">'[1]Тарифная сетка'!$B$7</definedName>
    <definedName name="___kfc4">'[2]Тарифная сетка'!$B$7</definedName>
    <definedName name="___kfc5" localSheetId="0">'[1]Тарифная сетка'!$B$8</definedName>
    <definedName name="___kfc5">'[2]Тарифная сетка'!$B$8</definedName>
    <definedName name="___kfc6" localSheetId="0">'[1]Тарифная сетка'!$B$10</definedName>
    <definedName name="___kfc6">'[2]Тарифная сетка'!$B$10</definedName>
    <definedName name="___kfc7" localSheetId="0">'[1]Тарифная сетка'!$B$11</definedName>
    <definedName name="___kfc7">'[2]Тарифная сетка'!$B$11</definedName>
    <definedName name="___stv1" localSheetId="0">'[1]Тарифная сетка'!$D$4</definedName>
    <definedName name="___stv1">'[2]Тарифная сетка'!$D$4</definedName>
    <definedName name="___stv10" localSheetId="0">'[1]Тарифная сетка'!$D$15</definedName>
    <definedName name="___stv10">'[2]Тарифная сетка'!$D$15</definedName>
    <definedName name="___stv11" localSheetId="0">'[1]Тарифная сетка'!$D$16</definedName>
    <definedName name="___stv11">'[2]Тарифная сетка'!$D$16</definedName>
    <definedName name="___stv13" localSheetId="0">'[1]Тарифная сетка'!$D$18</definedName>
    <definedName name="___stv13">'[2]Тарифная сетка'!$D$18</definedName>
    <definedName name="___stv16" localSheetId="0">'[1]Тарифная сетка'!$D$21</definedName>
    <definedName name="___stv16">'[2]Тарифная сетка'!$D$21</definedName>
    <definedName name="___stv17" localSheetId="0">'[1]Тарифная сетка'!$D$22</definedName>
    <definedName name="___stv17">'[2]Тарифная сетка'!$D$22</definedName>
    <definedName name="___stv18" localSheetId="0">'[1]Тарифная сетка'!$D$23</definedName>
    <definedName name="___stv18">'[2]Тарифная сетка'!$D$23</definedName>
    <definedName name="___stv19" localSheetId="0">'[1]Тарифная сетка'!$D$24</definedName>
    <definedName name="___stv19">'[2]Тарифная сетка'!$D$24</definedName>
    <definedName name="___stv2" localSheetId="0">'[1]Тарифная сетка'!$D$5</definedName>
    <definedName name="___stv2">'[2]Тарифная сетка'!$D$5</definedName>
    <definedName name="___stv20" localSheetId="0">'[1]Тарифная сетка'!$D$25</definedName>
    <definedName name="___stv20">'[2]Тарифная сетка'!$D$25</definedName>
    <definedName name="___stv21" localSheetId="0">'[1]Тарифная сетка'!$D$26</definedName>
    <definedName name="___stv21">'[2]Тарифная сетка'!$D$26</definedName>
    <definedName name="___stv3" localSheetId="0">'[1]Тарифная сетка'!$D$6</definedName>
    <definedName name="___stv3">'[2]Тарифная сетка'!$D$6</definedName>
    <definedName name="___stv4" localSheetId="0">'[1]Тарифная сетка'!$D$7</definedName>
    <definedName name="___stv4">'[2]Тарифная сетка'!$D$7</definedName>
    <definedName name="___stv41" localSheetId="0">'[3]Тарифная сетка'!$D$8</definedName>
    <definedName name="___stv41">'[4]Тарифная сетка'!$D$8</definedName>
    <definedName name="___stv5" localSheetId="0">'[1]Тарифная сетка'!$D$8</definedName>
    <definedName name="___stv5">'[2]Тарифная сетка'!$D$8</definedName>
    <definedName name="___stv6" localSheetId="0">'[1]Тарифная сетка'!$D$10</definedName>
    <definedName name="___stv6">'[2]Тарифная сетка'!$D$10</definedName>
    <definedName name="___stv7" localSheetId="0">'[1]Тарифная сетка'!$D$11</definedName>
    <definedName name="___stv7">'[2]Тарифная сетка'!$D$11</definedName>
    <definedName name="___stv8" localSheetId="0">'[1]Тарифная сетка'!$D$13</definedName>
    <definedName name="___stv8">'[2]Тарифная сетка'!$D$13</definedName>
    <definedName name="___stv9" localSheetId="0">'[1]Тарифная сетка'!$D$14</definedName>
    <definedName name="___stv9">'[2]Тарифная сетка'!$D$14</definedName>
    <definedName name="___stv92" localSheetId="0">'[5]тарифная сетка'!$D$14</definedName>
    <definedName name="___stv92">'[6]тарифная сетка'!$D$14</definedName>
    <definedName name="__kfc3" localSheetId="0">'[1]Тарифная сетка'!$B$6</definedName>
    <definedName name="__kfc3">'[2]Тарифная сетка'!$B$6</definedName>
    <definedName name="__kfc4" localSheetId="0">'[1]Тарифная сетка'!$B$7</definedName>
    <definedName name="__kfc4">'[2]Тарифная сетка'!$B$7</definedName>
    <definedName name="__kfc5" localSheetId="0">'[1]Тарифная сетка'!$B$8</definedName>
    <definedName name="__kfc5">'[2]Тарифная сетка'!$B$8</definedName>
    <definedName name="__kfc6" localSheetId="0">'[1]Тарифная сетка'!$B$10</definedName>
    <definedName name="__kfc6">'[2]Тарифная сетка'!$B$10</definedName>
    <definedName name="__kfc7" localSheetId="0">'[1]Тарифная сетка'!$B$11</definedName>
    <definedName name="__kfc7">'[2]Тарифная сетка'!$B$11</definedName>
    <definedName name="__stv1" localSheetId="0">'[1]Тарифная сетка'!$D$4</definedName>
    <definedName name="__stv1">'[2]Тарифная сетка'!$D$4</definedName>
    <definedName name="__stv10" localSheetId="0">'[1]Тарифная сетка'!$D$15</definedName>
    <definedName name="__stv10">'[2]Тарифная сетка'!$D$15</definedName>
    <definedName name="__stv11" localSheetId="0">'[1]Тарифная сетка'!$D$16</definedName>
    <definedName name="__stv11">'[2]Тарифная сетка'!$D$16</definedName>
    <definedName name="__stv13" localSheetId="0">'[1]Тарифная сетка'!$D$18</definedName>
    <definedName name="__stv13">'[2]Тарифная сетка'!$D$18</definedName>
    <definedName name="__stv16" localSheetId="0">'[1]Тарифная сетка'!$D$21</definedName>
    <definedName name="__stv16">'[2]Тарифная сетка'!$D$21</definedName>
    <definedName name="__stv17" localSheetId="0">'[1]Тарифная сетка'!$D$22</definedName>
    <definedName name="__stv17">'[2]Тарифная сетка'!$D$22</definedName>
    <definedName name="__stv18" localSheetId="0">'[1]Тарифная сетка'!$D$23</definedName>
    <definedName name="__stv18">'[2]Тарифная сетка'!$D$23</definedName>
    <definedName name="__stv19" localSheetId="0">'[1]Тарифная сетка'!$D$24</definedName>
    <definedName name="__stv19">'[2]Тарифная сетка'!$D$24</definedName>
    <definedName name="__stv2" localSheetId="0">'[1]Тарифная сетка'!$D$5</definedName>
    <definedName name="__stv2">'[2]Тарифная сетка'!$D$5</definedName>
    <definedName name="__stv20" localSheetId="0">'[1]Тарифная сетка'!$D$25</definedName>
    <definedName name="__stv20">'[2]Тарифная сетка'!$D$25</definedName>
    <definedName name="__stv21" localSheetId="0">'[1]Тарифная сетка'!$D$26</definedName>
    <definedName name="__stv21">'[2]Тарифная сетка'!$D$26</definedName>
    <definedName name="__stv3" localSheetId="0">'[1]Тарифная сетка'!$D$6</definedName>
    <definedName name="__stv3">'[2]Тарифная сетка'!$D$6</definedName>
    <definedName name="__stv4" localSheetId="0">'[1]Тарифная сетка'!$D$7</definedName>
    <definedName name="__stv4">'[2]Тарифная сетка'!$D$7</definedName>
    <definedName name="__stv41" localSheetId="0">'[3]Тарифная сетка'!$D$8</definedName>
    <definedName name="__stv41">'[4]Тарифная сетка'!$D$8</definedName>
    <definedName name="__stv5" localSheetId="0">'[1]Тарифная сетка'!$D$8</definedName>
    <definedName name="__stv5">'[2]Тарифная сетка'!$D$8</definedName>
    <definedName name="__stv6" localSheetId="0">'[1]Тарифная сетка'!$D$10</definedName>
    <definedName name="__stv6">'[2]Тарифная сетка'!$D$10</definedName>
    <definedName name="__stv7" localSheetId="0">'[1]Тарифная сетка'!$D$11</definedName>
    <definedName name="__stv7">'[2]Тарифная сетка'!$D$11</definedName>
    <definedName name="__stv8" localSheetId="0">'[1]Тарифная сетка'!$D$13</definedName>
    <definedName name="__stv8">'[2]Тарифная сетка'!$D$13</definedName>
    <definedName name="__stv9" localSheetId="0">'[1]Тарифная сетка'!$D$14</definedName>
    <definedName name="__stv9">'[2]Тарифная сетка'!$D$14</definedName>
    <definedName name="__stv92" localSheetId="0">'[5]тарифная сетка'!$D$14</definedName>
    <definedName name="__stv92">'[6]тарифная сетка'!$D$14</definedName>
    <definedName name="_kfc3" localSheetId="0">'[1]Тарифная сетка'!$B$6</definedName>
    <definedName name="_kfc3">'[2]Тарифная сетка'!$B$6</definedName>
    <definedName name="_kfc4" localSheetId="0">'[1]Тарифная сетка'!$B$7</definedName>
    <definedName name="_kfc4">'[2]Тарифная сетка'!$B$7</definedName>
    <definedName name="_kfc5" localSheetId="0">'[1]Тарифная сетка'!$B$8</definedName>
    <definedName name="_kfc5">'[2]Тарифная сетка'!$B$8</definedName>
    <definedName name="_kfc6" localSheetId="0">'[1]Тарифная сетка'!$B$10</definedName>
    <definedName name="_kfc6">'[2]Тарифная сетка'!$B$10</definedName>
    <definedName name="_kfc7" localSheetId="0">'[1]Тарифная сетка'!$B$11</definedName>
    <definedName name="_kfc7">'[2]Тарифная сетка'!$B$11</definedName>
    <definedName name="_stv1" localSheetId="0">'[1]Тарифная сетка'!$D$4</definedName>
    <definedName name="_stv1">'[2]Тарифная сетка'!$D$4</definedName>
    <definedName name="_stv10" localSheetId="0">'[1]Тарифная сетка'!$D$15</definedName>
    <definedName name="_stv10">'[2]Тарифная сетка'!$D$15</definedName>
    <definedName name="_stv11" localSheetId="0">'[1]Тарифная сетка'!$D$16</definedName>
    <definedName name="_stv11">'[2]Тарифная сетка'!$D$16</definedName>
    <definedName name="_stv13" localSheetId="0">'[1]Тарифная сетка'!$D$18</definedName>
    <definedName name="_stv13">'[2]Тарифная сетка'!$D$18</definedName>
    <definedName name="_stv16" localSheetId="0">'[1]Тарифная сетка'!$D$21</definedName>
    <definedName name="_stv16">'[2]Тарифная сетка'!$D$21</definedName>
    <definedName name="_stv17" localSheetId="0">'[1]Тарифная сетка'!$D$22</definedName>
    <definedName name="_stv17">'[2]Тарифная сетка'!$D$22</definedName>
    <definedName name="_stv18" localSheetId="0">'[1]Тарифная сетка'!$D$23</definedName>
    <definedName name="_stv18">'[2]Тарифная сетка'!$D$23</definedName>
    <definedName name="_stv19" localSheetId="0">'[1]Тарифная сетка'!$D$24</definedName>
    <definedName name="_stv19">'[2]Тарифная сетка'!$D$24</definedName>
    <definedName name="_stv2" localSheetId="0">'[1]Тарифная сетка'!$D$5</definedName>
    <definedName name="_stv2">'[2]Тарифная сетка'!$D$5</definedName>
    <definedName name="_stv20" localSheetId="0">'[1]Тарифная сетка'!$D$25</definedName>
    <definedName name="_stv20">'[2]Тарифная сетка'!$D$25</definedName>
    <definedName name="_stv21" localSheetId="0">'[1]Тарифная сетка'!$D$26</definedName>
    <definedName name="_stv21">'[2]Тарифная сетка'!$D$26</definedName>
    <definedName name="_stv3" localSheetId="0">'[1]Тарифная сетка'!$D$6</definedName>
    <definedName name="_stv3">'[2]Тарифная сетка'!$D$6</definedName>
    <definedName name="_stv4" localSheetId="0">'[1]Тарифная сетка'!$D$7</definedName>
    <definedName name="_stv4">'[2]Тарифная сетка'!$D$7</definedName>
    <definedName name="_stv41" localSheetId="0">'[3]Тарифная сетка'!$D$8</definedName>
    <definedName name="_stv41">'[4]Тарифная сетка'!$D$8</definedName>
    <definedName name="_stv5" localSheetId="0">'[1]Тарифная сетка'!$D$8</definedName>
    <definedName name="_stv5">'[2]Тарифная сетка'!$D$8</definedName>
    <definedName name="_stv6" localSheetId="0">'[1]Тарифная сетка'!$D$10</definedName>
    <definedName name="_stv6">'[2]Тарифная сетка'!$D$10</definedName>
    <definedName name="_stv7" localSheetId="0">'[1]Тарифная сетка'!$D$11</definedName>
    <definedName name="_stv7">'[2]Тарифная сетка'!$D$11</definedName>
    <definedName name="_stv8" localSheetId="0">'[1]Тарифная сетка'!$D$13</definedName>
    <definedName name="_stv8">'[2]Тарифная сетка'!$D$13</definedName>
    <definedName name="_stv9" localSheetId="0">'[1]Тарифная сетка'!$D$14</definedName>
    <definedName name="_stv9">'[2]Тарифная сетка'!$D$14</definedName>
    <definedName name="_stv92" localSheetId="0">'[5]тарифная сетка'!$D$14</definedName>
    <definedName name="_stv92">'[6]тарифная сетка'!$D$14</definedName>
    <definedName name="ChargList">#REF!</definedName>
    <definedName name="DeducList">#REF!</definedName>
    <definedName name="DepartmentRow">#REF!</definedName>
    <definedName name="DepartmentTotalRow">#REF!</definedName>
    <definedName name="Division">#REF!</definedName>
    <definedName name="FinancingLevel" localSheetId="1">'9 ой бюджет'!#REF!</definedName>
    <definedName name="FinancingLevel" localSheetId="2">'9 ой контракт'!#REF!</definedName>
    <definedName name="FinancingLevel" localSheetId="0">'Харажат режаси'!#REF!</definedName>
    <definedName name="FinancingLevel">#REF!</definedName>
    <definedName name="FunctionalItem" localSheetId="0">#REF!</definedName>
    <definedName name="FunctionalItem">#REF!</definedName>
    <definedName name="HeaderOrganization" localSheetId="0">#REF!</definedName>
    <definedName name="HeaderOrganization">#REF!</definedName>
    <definedName name="ImportRow" localSheetId="1">'9 ой бюджет'!#REF!</definedName>
    <definedName name="ImportRow" localSheetId="2">'9 ой контракт'!#REF!</definedName>
    <definedName name="ImportRow" localSheetId="0">'Харажат режаси'!#REF!</definedName>
    <definedName name="ImportRow">#REF!</definedName>
    <definedName name="ImportRowCash" localSheetId="0">#REF!</definedName>
    <definedName name="ImportRowCash">#REF!</definedName>
    <definedName name="ImportRowCashTotal" localSheetId="0">#REF!</definedName>
    <definedName name="ImportRowCashTotal">#REF!</definedName>
    <definedName name="ImportRowRest">#REF!</definedName>
    <definedName name="ImportRowTotal" localSheetId="1">'9 ой бюджет'!#REF!</definedName>
    <definedName name="ImportRowTotal" localSheetId="2">'9 ой контракт'!#REF!</definedName>
    <definedName name="ImportRowTotal" localSheetId="0">'Харажат режаси'!#REF!</definedName>
    <definedName name="ImportRowTotal">#REF!</definedName>
    <definedName name="minoklad" localSheetId="0">#REF!</definedName>
    <definedName name="minoklad">#REF!</definedName>
    <definedName name="Number" localSheetId="0">#REF!</definedName>
    <definedName name="Number">#REF!</definedName>
    <definedName name="OnDate" localSheetId="1">'9 ой бюджет'!#REF!</definedName>
    <definedName name="OnDate" localSheetId="2">'9 ой контракт'!#REF!</definedName>
    <definedName name="OnDate" localSheetId="0">'Харажат режаси'!#REF!</definedName>
    <definedName name="OnDate">#REF!</definedName>
    <definedName name="Organization" localSheetId="1">'9 ой бюджет'!#REF!</definedName>
    <definedName name="Organization" localSheetId="2">'9 ой контракт'!#REF!</definedName>
    <definedName name="Organization" localSheetId="0">'Харажат режаси'!#REF!</definedName>
    <definedName name="Organization">#REF!</definedName>
    <definedName name="OrganizationAccounter" localSheetId="0">#REF!</definedName>
    <definedName name="OrganizationAccounter">#REF!</definedName>
    <definedName name="OrganizationDirector" localSheetId="0">#REF!</definedName>
    <definedName name="OrganizationDirector">#REF!</definedName>
    <definedName name="Period" localSheetId="1">'9 ой бюджет'!#REF!</definedName>
    <definedName name="Period" localSheetId="2">'9 ой контракт'!#REF!</definedName>
    <definedName name="Period" localSheetId="0">'Харажат режаси'!#REF!</definedName>
    <definedName name="Period">#REF!</definedName>
    <definedName name="Position1" localSheetId="0">#REF!</definedName>
    <definedName name="Position1">#REF!</definedName>
    <definedName name="Position2" localSheetId="0">#REF!</definedName>
    <definedName name="Position2">#REF!</definedName>
    <definedName name="Positions" localSheetId="1">'9 ой бюджет'!#REF!</definedName>
    <definedName name="Positions" localSheetId="2">'9 ой контракт'!#REF!</definedName>
    <definedName name="Positions" localSheetId="0">'Харажат режаси'!#REF!</definedName>
    <definedName name="Positions">#REF!</definedName>
    <definedName name="R_10" localSheetId="1">'9 ой бюджет'!#REF!</definedName>
    <definedName name="R_10" localSheetId="2">'9 ой контракт'!#REF!</definedName>
    <definedName name="R_10" localSheetId="0">'Харажат режаси'!#REF!</definedName>
    <definedName name="R_10">#REF!</definedName>
    <definedName name="R_112" localSheetId="1">'9 ой бюджет'!#REF!</definedName>
    <definedName name="R_112" localSheetId="2">'9 ой контракт'!#REF!</definedName>
    <definedName name="R_112" localSheetId="0">'Харажат режаси'!#REF!</definedName>
    <definedName name="R_112">#REF!</definedName>
    <definedName name="R_113" localSheetId="1">'9 ой бюджет'!#REF!</definedName>
    <definedName name="R_113" localSheetId="2">'9 ой контракт'!#REF!</definedName>
    <definedName name="R_113" localSheetId="0">'Харажат режаси'!#REF!</definedName>
    <definedName name="R_113">#REF!</definedName>
    <definedName name="R_116" localSheetId="0">#REF!</definedName>
    <definedName name="R_116">#REF!</definedName>
    <definedName name="R_117" localSheetId="0">#REF!</definedName>
    <definedName name="R_117">#REF!</definedName>
    <definedName name="R_12" localSheetId="1">'9 ой бюджет'!#REF!</definedName>
    <definedName name="R_12" localSheetId="2">'9 ой контракт'!#REF!</definedName>
    <definedName name="R_12" localSheetId="0">'Харажат режаси'!#REF!</definedName>
    <definedName name="R_12">#REF!</definedName>
    <definedName name="R_23" localSheetId="0">#REF!</definedName>
    <definedName name="R_23">#REF!</definedName>
    <definedName name="R_25" localSheetId="0">#REF!</definedName>
    <definedName name="R_25">#REF!</definedName>
    <definedName name="R_26">#REF!</definedName>
    <definedName name="R_27">#REF!</definedName>
    <definedName name="R_28">#REF!</definedName>
    <definedName name="R_3" localSheetId="1">'9 ой бюджет'!#REF!</definedName>
    <definedName name="R_3" localSheetId="2">'9 ой контракт'!#REF!</definedName>
    <definedName name="R_3" localSheetId="0">'Харажат режаси'!#REF!</definedName>
    <definedName name="R_3">#REF!</definedName>
    <definedName name="R_30" localSheetId="0">#REF!</definedName>
    <definedName name="R_30">#REF!</definedName>
    <definedName name="R_5" localSheetId="1">'9 ой бюджет'!#REF!</definedName>
    <definedName name="R_5" localSheetId="2">'9 ой контракт'!#REF!</definedName>
    <definedName name="R_5" localSheetId="0">'Харажат режаси'!#REF!</definedName>
    <definedName name="R_5">#REF!</definedName>
    <definedName name="R_6" localSheetId="1">'9 ой бюджет'!#REF!</definedName>
    <definedName name="R_6" localSheetId="2">'9 ой контракт'!#REF!</definedName>
    <definedName name="R_6" localSheetId="0">'Харажат режаси'!#REF!</definedName>
    <definedName name="R_6">#REF!</definedName>
    <definedName name="R_7" localSheetId="1">'9 ой бюджет'!#REF!</definedName>
    <definedName name="R_7" localSheetId="2">'9 ой контракт'!#REF!</definedName>
    <definedName name="R_7" localSheetId="0">'Харажат режаси'!#REF!</definedName>
    <definedName name="R_7">#REF!</definedName>
    <definedName name="R_8" localSheetId="1">'9 ой бюджет'!#REF!</definedName>
    <definedName name="R_8" localSheetId="2">'9 ой контракт'!#REF!</definedName>
    <definedName name="R_8" localSheetId="0">'Харажат режаси'!#REF!</definedName>
    <definedName name="R_8">#REF!</definedName>
    <definedName name="R_9" localSheetId="1">'9 ой бюджет'!#REF!</definedName>
    <definedName name="R_9" localSheetId="2">'9 ой контракт'!#REF!</definedName>
    <definedName name="R_9" localSheetId="0">'Харажат режаси'!#REF!</definedName>
    <definedName name="R_9">#REF!</definedName>
    <definedName name="SettlementCode" localSheetId="1">'9 ой бюджет'!#REF!</definedName>
    <definedName name="SettlementCode" localSheetId="2">'9 ой контракт'!#REF!</definedName>
    <definedName name="SettlementCode" localSheetId="0">'Харажат режаси'!#REF!</definedName>
    <definedName name="SettlementCode">#REF!</definedName>
    <definedName name="stv_6" localSheetId="0">'[5]тарифная сетка'!$D$9</definedName>
    <definedName name="stv_6">'[6]тарифная сетка'!$D$9</definedName>
    <definedName name="stv0" localSheetId="0">'[1]Тарифная сетка'!$D$3</definedName>
    <definedName name="stv0">'[2]Тарифная сетка'!$D$3</definedName>
    <definedName name="stv8_" localSheetId="0">'[1]Тарифная сетка'!$D$12</definedName>
    <definedName name="stv8_">'[2]Тарифная сетка'!$D$12</definedName>
    <definedName name="SumInWords">#REF!</definedName>
    <definedName name="TotalCharges">#REF!</definedName>
    <definedName name="TotalDeducation">#REF!</definedName>
    <definedName name="аа" localSheetId="0">'[7]Тарифная сетка'!$D$3</definedName>
    <definedName name="аа">'[8]Тарифная сетка'!$D$3</definedName>
    <definedName name="мммм" localSheetId="0">'[1]Тарифная сетка'!$D$12</definedName>
    <definedName name="мммм">'[2]Тарифная сетка'!$D$12</definedName>
    <definedName name="ств6" localSheetId="0">'[7]Тарифная сетка'!$D$11</definedName>
    <definedName name="ств6">'[8]Тарифная сетка'!$D$11</definedName>
    <definedName name="у" localSheetId="0">'[7]Тарифная сетка'!$D$14</definedName>
    <definedName name="у">'[8]Тарифная сетка'!$D$14</definedName>
    <definedName name="эзлвах" localSheetId="0">#REF!</definedName>
    <definedName name="эзлвах">#REF!</definedName>
  </definedNames>
  <calcPr calcId="144525"/>
</workbook>
</file>

<file path=xl/calcChain.xml><?xml version="1.0" encoding="utf-8"?>
<calcChain xmlns="http://schemas.openxmlformats.org/spreadsheetml/2006/main">
  <c r="D10" i="16" l="1"/>
  <c r="C10" i="16"/>
  <c r="D21" i="15"/>
  <c r="C21" i="15"/>
  <c r="F19" i="15"/>
  <c r="E19" i="15"/>
  <c r="D10" i="15"/>
  <c r="C10" i="15"/>
  <c r="E19" i="17"/>
  <c r="D19" i="17"/>
  <c r="C19" i="17" s="1"/>
  <c r="C18" i="17"/>
  <c r="C17" i="17"/>
  <c r="E15" i="17"/>
  <c r="D15" i="17"/>
  <c r="C14" i="17"/>
  <c r="G13" i="17"/>
  <c r="F13" i="17"/>
  <c r="C13" i="17"/>
  <c r="C12" i="17"/>
  <c r="G12" i="17" s="1"/>
  <c r="G11" i="17"/>
  <c r="F11" i="17"/>
  <c r="C11" i="17"/>
  <c r="C10" i="17"/>
  <c r="G10" i="17" s="1"/>
  <c r="E8" i="17"/>
  <c r="D8" i="17"/>
  <c r="C15" i="17" l="1"/>
  <c r="F15" i="17" s="1"/>
  <c r="G15" i="17"/>
  <c r="C8" i="17"/>
  <c r="F10" i="17"/>
  <c r="F12" i="17"/>
  <c r="F14" i="17"/>
  <c r="G14" i="17"/>
  <c r="G8" i="17" l="1"/>
  <c r="F8" i="17"/>
  <c r="F20" i="15" l="1"/>
  <c r="E20" i="15"/>
  <c r="F17" i="15"/>
  <c r="E17" i="15"/>
  <c r="C8" i="15" l="1"/>
  <c r="D8" i="15"/>
  <c r="F11" i="15"/>
  <c r="E11" i="15"/>
  <c r="F22" i="16" l="1"/>
  <c r="E21" i="16"/>
  <c r="F32" i="16"/>
  <c r="E32" i="16"/>
  <c r="F33" i="16"/>
  <c r="E33" i="16"/>
  <c r="F27" i="16"/>
  <c r="E27" i="16"/>
  <c r="F26" i="16"/>
  <c r="E26" i="16"/>
  <c r="F29" i="16"/>
  <c r="E29" i="16"/>
  <c r="E28" i="16"/>
  <c r="F31" i="16"/>
  <c r="E31" i="16"/>
  <c r="F30" i="16"/>
  <c r="E30" i="16"/>
  <c r="F19" i="16"/>
  <c r="E19" i="16"/>
  <c r="F18" i="16"/>
  <c r="E18" i="16"/>
  <c r="F17" i="16"/>
  <c r="E17" i="16"/>
  <c r="F21" i="16"/>
  <c r="F20" i="16"/>
  <c r="E20" i="16"/>
  <c r="F25" i="16"/>
  <c r="E25" i="16"/>
  <c r="F24" i="16"/>
  <c r="E24" i="16"/>
  <c r="F23" i="16"/>
  <c r="E23" i="16"/>
  <c r="F16" i="16"/>
  <c r="E16" i="16"/>
  <c r="F15" i="16"/>
  <c r="E15" i="16"/>
  <c r="F14" i="16"/>
  <c r="E14" i="16"/>
  <c r="F13" i="16"/>
  <c r="E13" i="16"/>
  <c r="F12" i="16"/>
  <c r="E12" i="16"/>
  <c r="F11" i="16"/>
  <c r="E11" i="16"/>
  <c r="F10" i="16"/>
  <c r="E10" i="16"/>
  <c r="D8" i="16"/>
  <c r="D34" i="16" s="1"/>
  <c r="C8" i="16"/>
  <c r="C34" i="16" s="1"/>
  <c r="F21" i="15"/>
  <c r="F18" i="15"/>
  <c r="E21" i="15"/>
  <c r="E18" i="15"/>
  <c r="E16" i="15"/>
  <c r="E14" i="15"/>
  <c r="E13" i="15"/>
  <c r="E12" i="15"/>
  <c r="E10" i="15"/>
  <c r="F12" i="15"/>
  <c r="E8" i="16" l="1"/>
  <c r="E34" i="16" s="1"/>
  <c r="E8" i="15"/>
  <c r="F28" i="16"/>
  <c r="E22" i="16"/>
  <c r="F34" i="16"/>
  <c r="F8" i="16"/>
  <c r="E22" i="15"/>
  <c r="F16" i="15"/>
  <c r="C22" i="15"/>
  <c r="F10" i="15"/>
  <c r="F13" i="15"/>
  <c r="D22" i="15"/>
  <c r="F14" i="15"/>
  <c r="F8" i="15" l="1"/>
  <c r="F22" i="15"/>
</calcChain>
</file>

<file path=xl/sharedStrings.xml><?xml version="1.0" encoding="utf-8"?>
<sst xmlns="http://schemas.openxmlformats.org/spreadsheetml/2006/main" count="83" uniqueCount="52">
  <si>
    <t>1-гурух харажатлари</t>
  </si>
  <si>
    <t>шу жумладан,</t>
  </si>
  <si>
    <t>иш хақи</t>
  </si>
  <si>
    <t>стипендия</t>
  </si>
  <si>
    <t>4-гурух харажатлари</t>
  </si>
  <si>
    <t>2-гурух харажатлари                                      (ягона ижтимоий тўлов)</t>
  </si>
  <si>
    <t>ЖАМИ</t>
  </si>
  <si>
    <t>шу жумладан</t>
  </si>
  <si>
    <t>Бюджет ҳисобидан</t>
  </si>
  <si>
    <t>Тўлов-шартнома ҳисобидан</t>
  </si>
  <si>
    <t>Фоизи</t>
  </si>
  <si>
    <t>Харажат турлари</t>
  </si>
  <si>
    <t>№</t>
  </si>
  <si>
    <t>(минг сўмда)</t>
  </si>
  <si>
    <t>МАЪЛУМОТ</t>
  </si>
  <si>
    <t>Фарки</t>
  </si>
  <si>
    <t>Хизмат сафари</t>
  </si>
  <si>
    <t>Электр-энергия</t>
  </si>
  <si>
    <t>Табиий газ</t>
  </si>
  <si>
    <t>Компьютер жихозларига техник хизмат кўрсатиш</t>
  </si>
  <si>
    <t>Товар-моддий бойликлар харид қилиш</t>
  </si>
  <si>
    <t>Коғоз харид қилиш</t>
  </si>
  <si>
    <t>Юмшоқ жихозлар харид қилиш</t>
  </si>
  <si>
    <t>Бошқа харажатлар</t>
  </si>
  <si>
    <t>Оқова сув</t>
  </si>
  <si>
    <t>Мусор</t>
  </si>
  <si>
    <t>Биноларни жорий таъмирлаш</t>
  </si>
  <si>
    <t>Ёқилги-мойлаш материаллари</t>
  </si>
  <si>
    <t>Ўқитиш харажати</t>
  </si>
  <si>
    <t>Телефон хизмати</t>
  </si>
  <si>
    <t>Интернет хизмати</t>
  </si>
  <si>
    <t>Бошқа хар хил хизматлар</t>
  </si>
  <si>
    <t>Мебель харид қилиш</t>
  </si>
  <si>
    <t>Компьютер жихозлари харид қилиш</t>
  </si>
  <si>
    <t>Бошқа оргтехникалар харид қилиш</t>
  </si>
  <si>
    <t>Кутубхона фонди</t>
  </si>
  <si>
    <t>Маъмурий хизмат ходимлари штат бирлиги</t>
  </si>
  <si>
    <t>Ўқитувчилар ставкаси</t>
  </si>
  <si>
    <t>Бир ойлик иш ҳақи жамғармаси</t>
  </si>
  <si>
    <t>Илмий даражага эга бўлган ходимларга қўшимча тўловлар</t>
  </si>
  <si>
    <t>Иш хақи</t>
  </si>
  <si>
    <t>Стипендия</t>
  </si>
  <si>
    <t>Тўлиқ давлат таъминотидаги талабалар учун ижтимоий нафақалар</t>
  </si>
  <si>
    <t>Тошкент тиббиёт академияси Термиз филиали учун 2022 йилда бюджет ва тўлов-шартнома ҳисобидан ажратилган смета харажатлари режаси тўғрисида</t>
  </si>
  <si>
    <t>2022 йилда жами ажратилган маблағ</t>
  </si>
  <si>
    <t>Тошкент тиббиёт академияси Термиз филиалининг  2022 йил 6 ойида бюджет маблағлари ижроси тўғрисида</t>
  </si>
  <si>
    <t>2022 йил 6 ойлик режа</t>
  </si>
  <si>
    <t>2022 йил              6 ойлик бажарилиш</t>
  </si>
  <si>
    <t>Тошкент тиббиёт академияси Термиз филиалининг  2022 йил 6 ойида тўлов-шартнома маблағлари ижроси тўғрисида</t>
  </si>
  <si>
    <t>2022 йил                 6 ойлик режа</t>
  </si>
  <si>
    <t>2022 йил             6 ойлик бажарилиш</t>
  </si>
  <si>
    <t>Талабалар ижара тулови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</si>
</sst>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#,##0.0_ ;[Red]\-#,##0.0\ "/>
    <numFmt numFmtId="167" formatCode="#,##0_ ;[Red]\-#,##0\ "/>
    <numFmt numFmtId="168" formatCode="0.0%"/>
    <numFmt numFmtId="169" formatCode="#,##0.00_ ;[Red]\-#,##0.00\ "/>
  </numFmts>
  <fonts count="3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family val="2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i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4">
    <xf numFmtId="0" fontId="0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0" fillId="0" borderId="0"/>
    <xf numFmtId="0" fontId="6" fillId="2" borderId="0"/>
    <xf numFmtId="0" fontId="20" fillId="10" borderId="0"/>
    <xf numFmtId="165" fontId="20" fillId="0" borderId="0"/>
    <xf numFmtId="0" fontId="20" fillId="0" borderId="0"/>
    <xf numFmtId="0" fontId="25" fillId="0" borderId="0"/>
    <xf numFmtId="0" fontId="26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7" fillId="0" borderId="0"/>
    <xf numFmtId="164" fontId="25" fillId="0" borderId="0" applyFont="0" applyFill="0" applyBorder="0" applyAlignment="0" applyProtection="0"/>
    <xf numFmtId="0" fontId="25" fillId="0" borderId="0"/>
  </cellStyleXfs>
  <cellXfs count="77">
    <xf numFmtId="0" fontId="1" fillId="10" borderId="0" xfId="0" applyNumberFormat="1" applyFont="1" applyFill="1" applyBorder="1"/>
    <xf numFmtId="0" fontId="19" fillId="0" borderId="0" xfId="0" applyNumberFormat="1" applyFont="1" applyFill="1" applyBorder="1"/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/>
    <xf numFmtId="0" fontId="19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33" borderId="10" xfId="0" applyNumberFormat="1" applyFont="1" applyFill="1" applyBorder="1" applyAlignment="1">
      <alignment horizontal="left" vertical="center" wrapText="1"/>
    </xf>
    <xf numFmtId="0" fontId="21" fillId="34" borderId="10" xfId="0" applyNumberFormat="1" applyFont="1" applyFill="1" applyBorder="1" applyAlignment="1">
      <alignment horizontal="left" vertical="center" wrapText="1"/>
    </xf>
    <xf numFmtId="0" fontId="22" fillId="0" borderId="10" xfId="0" applyNumberFormat="1" applyFont="1" applyFill="1" applyBorder="1" applyAlignment="1">
      <alignment horizontal="left" vertical="center" wrapText="1"/>
    </xf>
    <xf numFmtId="0" fontId="21" fillId="33" borderId="10" xfId="0" applyNumberFormat="1" applyFont="1" applyFill="1" applyBorder="1" applyAlignment="1">
      <alignment horizontal="center" vertical="center" wrapText="1"/>
    </xf>
    <xf numFmtId="0" fontId="21" fillId="34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19" fillId="35" borderId="0" xfId="0" applyNumberFormat="1" applyFont="1" applyFill="1" applyBorder="1" applyAlignment="1">
      <alignment horizontal="center" vertical="center" wrapText="1"/>
    </xf>
    <xf numFmtId="0" fontId="19" fillId="35" borderId="0" xfId="0" applyNumberFormat="1" applyFont="1" applyFill="1" applyBorder="1" applyAlignment="1">
      <alignment horizontal="center" vertical="center"/>
    </xf>
    <xf numFmtId="0" fontId="19" fillId="35" borderId="0" xfId="0" applyNumberFormat="1" applyFont="1" applyFill="1" applyBorder="1" applyAlignment="1"/>
    <xf numFmtId="0" fontId="19" fillId="35" borderId="0" xfId="0" applyNumberFormat="1" applyFont="1" applyFill="1" applyBorder="1" applyAlignment="1">
      <alignment horizontal="right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167" fontId="19" fillId="0" borderId="0" xfId="0" applyNumberFormat="1" applyFont="1" applyFill="1" applyBorder="1"/>
    <xf numFmtId="0" fontId="28" fillId="0" borderId="10" xfId="0" applyNumberFormat="1" applyFont="1" applyFill="1" applyBorder="1" applyAlignment="1">
      <alignment horizontal="left" vertical="center" wrapText="1"/>
    </xf>
    <xf numFmtId="166" fontId="19" fillId="0" borderId="0" xfId="0" applyNumberFormat="1" applyFont="1" applyFill="1" applyBorder="1"/>
    <xf numFmtId="0" fontId="21" fillId="35" borderId="10" xfId="0" applyNumberFormat="1" applyFont="1" applyFill="1" applyBorder="1" applyAlignment="1">
      <alignment vertical="center" wrapText="1"/>
    </xf>
    <xf numFmtId="166" fontId="31" fillId="33" borderId="10" xfId="0" applyNumberFormat="1" applyFont="1" applyFill="1" applyBorder="1" applyAlignment="1">
      <alignment horizontal="center" vertical="center" wrapText="1"/>
    </xf>
    <xf numFmtId="9" fontId="31" fillId="33" borderId="10" xfId="0" applyNumberFormat="1" applyFont="1" applyFill="1" applyBorder="1" applyAlignment="1">
      <alignment horizontal="center" vertical="center" wrapText="1"/>
    </xf>
    <xf numFmtId="166" fontId="31" fillId="0" borderId="10" xfId="0" applyNumberFormat="1" applyFont="1" applyFill="1" applyBorder="1" applyAlignment="1">
      <alignment horizontal="center" vertical="center" wrapText="1"/>
    </xf>
    <xf numFmtId="9" fontId="31" fillId="0" borderId="10" xfId="0" applyNumberFormat="1" applyFont="1" applyFill="1" applyBorder="1" applyAlignment="1">
      <alignment horizontal="center" vertical="center" wrapText="1"/>
    </xf>
    <xf numFmtId="166" fontId="32" fillId="34" borderId="10" xfId="0" applyNumberFormat="1" applyFont="1" applyFill="1" applyBorder="1" applyAlignment="1">
      <alignment horizontal="center" vertical="center" wrapText="1"/>
    </xf>
    <xf numFmtId="9" fontId="32" fillId="34" borderId="10" xfId="0" applyNumberFormat="1" applyFont="1" applyFill="1" applyBorder="1" applyAlignment="1">
      <alignment horizontal="center" vertical="center" wrapText="1"/>
    </xf>
    <xf numFmtId="168" fontId="31" fillId="0" borderId="10" xfId="0" applyNumberFormat="1" applyFont="1" applyFill="1" applyBorder="1" applyAlignment="1">
      <alignment horizontal="center" vertical="center" wrapText="1"/>
    </xf>
    <xf numFmtId="0" fontId="24" fillId="33" borderId="10" xfId="0" applyNumberFormat="1" applyFont="1" applyFill="1" applyBorder="1" applyAlignment="1">
      <alignment horizontal="left" vertical="center" wrapText="1"/>
    </xf>
    <xf numFmtId="166" fontId="30" fillId="33" borderId="10" xfId="0" applyNumberFormat="1" applyFont="1" applyFill="1" applyBorder="1" applyAlignment="1">
      <alignment horizontal="center" vertical="center" wrapText="1"/>
    </xf>
    <xf numFmtId="9" fontId="30" fillId="33" borderId="10" xfId="0" applyNumberFormat="1" applyFont="1" applyFill="1" applyBorder="1" applyAlignment="1">
      <alignment horizontal="center" vertical="center" wrapText="1"/>
    </xf>
    <xf numFmtId="0" fontId="30" fillId="35" borderId="10" xfId="0" applyNumberFormat="1" applyFont="1" applyFill="1" applyBorder="1" applyAlignment="1">
      <alignment horizontal="left" vertical="center" wrapText="1"/>
    </xf>
    <xf numFmtId="166" fontId="30" fillId="35" borderId="10" xfId="0" applyNumberFormat="1" applyFont="1" applyFill="1" applyBorder="1" applyAlignment="1">
      <alignment horizontal="center" vertical="center" wrapText="1"/>
    </xf>
    <xf numFmtId="9" fontId="30" fillId="35" borderId="10" xfId="0" applyNumberFormat="1" applyFont="1" applyFill="1" applyBorder="1" applyAlignment="1">
      <alignment horizontal="center" vertical="center" wrapText="1"/>
    </xf>
    <xf numFmtId="0" fontId="24" fillId="35" borderId="10" xfId="0" applyNumberFormat="1" applyFont="1" applyFill="1" applyBorder="1" applyAlignment="1">
      <alignment vertical="center" wrapText="1"/>
    </xf>
    <xf numFmtId="0" fontId="24" fillId="34" borderId="10" xfId="0" applyNumberFormat="1" applyFont="1" applyFill="1" applyBorder="1" applyAlignment="1">
      <alignment horizontal="left" vertical="center" wrapText="1"/>
    </xf>
    <xf numFmtId="166" fontId="24" fillId="34" borderId="10" xfId="0" applyNumberFormat="1" applyFont="1" applyFill="1" applyBorder="1" applyAlignment="1">
      <alignment horizontal="center" vertical="center" wrapText="1"/>
    </xf>
    <xf numFmtId="9" fontId="24" fillId="34" borderId="10" xfId="0" applyNumberFormat="1" applyFont="1" applyFill="1" applyBorder="1" applyAlignment="1">
      <alignment horizontal="center" vertical="center" wrapText="1"/>
    </xf>
    <xf numFmtId="0" fontId="30" fillId="35" borderId="0" xfId="0" applyNumberFormat="1" applyFont="1" applyFill="1" applyBorder="1" applyAlignment="1">
      <alignment horizontal="left" vertical="center" wrapText="1"/>
    </xf>
    <xf numFmtId="0" fontId="30" fillId="35" borderId="0" xfId="0" applyNumberFormat="1" applyFont="1" applyFill="1" applyBorder="1"/>
    <xf numFmtId="0" fontId="24" fillId="35" borderId="10" xfId="0" applyNumberFormat="1" applyFont="1" applyFill="1" applyBorder="1" applyAlignment="1">
      <alignment horizontal="left" vertical="center" wrapText="1"/>
    </xf>
    <xf numFmtId="166" fontId="24" fillId="35" borderId="10" xfId="0" applyNumberFormat="1" applyFont="1" applyFill="1" applyBorder="1" applyAlignment="1">
      <alignment horizontal="center" vertical="center" wrapText="1"/>
    </xf>
    <xf numFmtId="167" fontId="30" fillId="35" borderId="10" xfId="0" applyNumberFormat="1" applyFont="1" applyFill="1" applyBorder="1" applyAlignment="1">
      <alignment horizontal="center" vertical="center" wrapText="1"/>
    </xf>
    <xf numFmtId="0" fontId="24" fillId="35" borderId="10" xfId="0" applyNumberFormat="1" applyFont="1" applyFill="1" applyBorder="1" applyAlignment="1">
      <alignment horizontal="center" vertical="center" wrapText="1"/>
    </xf>
    <xf numFmtId="0" fontId="24" fillId="35" borderId="15" xfId="0" applyNumberFormat="1" applyFont="1" applyFill="1" applyBorder="1" applyAlignment="1">
      <alignment horizontal="center" vertical="center" wrapText="1"/>
    </xf>
    <xf numFmtId="0" fontId="24" fillId="33" borderId="14" xfId="0" applyNumberFormat="1" applyFont="1" applyFill="1" applyBorder="1" applyAlignment="1">
      <alignment horizontal="center" vertical="center" wrapText="1"/>
    </xf>
    <xf numFmtId="166" fontId="24" fillId="33" borderId="10" xfId="0" applyNumberFormat="1" applyFont="1" applyFill="1" applyBorder="1" applyAlignment="1">
      <alignment horizontal="center" vertical="center" wrapText="1"/>
    </xf>
    <xf numFmtId="9" fontId="24" fillId="33" borderId="10" xfId="0" applyNumberFormat="1" applyFont="1" applyFill="1" applyBorder="1" applyAlignment="1">
      <alignment horizontal="center" vertical="center" wrapText="1"/>
    </xf>
    <xf numFmtId="9" fontId="24" fillId="33" borderId="15" xfId="0" applyNumberFormat="1" applyFont="1" applyFill="1" applyBorder="1" applyAlignment="1">
      <alignment horizontal="center" vertical="center" wrapText="1"/>
    </xf>
    <xf numFmtId="0" fontId="24" fillId="35" borderId="14" xfId="0" applyNumberFormat="1" applyFont="1" applyFill="1" applyBorder="1" applyAlignment="1">
      <alignment horizontal="center" vertical="center" wrapText="1"/>
    </xf>
    <xf numFmtId="9" fontId="30" fillId="35" borderId="15" xfId="0" applyNumberFormat="1" applyFont="1" applyFill="1" applyBorder="1" applyAlignment="1">
      <alignment horizontal="center" vertical="center" wrapText="1"/>
    </xf>
    <xf numFmtId="9" fontId="30" fillId="33" borderId="15" xfId="0" applyNumberFormat="1" applyFont="1" applyFill="1" applyBorder="1" applyAlignment="1">
      <alignment horizontal="center" vertical="center" wrapText="1"/>
    </xf>
    <xf numFmtId="0" fontId="24" fillId="34" borderId="14" xfId="0" applyNumberFormat="1" applyFont="1" applyFill="1" applyBorder="1" applyAlignment="1">
      <alignment horizontal="center" vertical="center" wrapText="1"/>
    </xf>
    <xf numFmtId="9" fontId="24" fillId="34" borderId="15" xfId="0" applyNumberFormat="1" applyFont="1" applyFill="1" applyBorder="1" applyAlignment="1">
      <alignment horizontal="center" vertical="center" wrapText="1"/>
    </xf>
    <xf numFmtId="0" fontId="30" fillId="35" borderId="16" xfId="0" applyNumberFormat="1" applyFont="1" applyFill="1" applyBorder="1" applyAlignment="1">
      <alignment horizontal="center" vertical="center" wrapText="1"/>
    </xf>
    <xf numFmtId="0" fontId="30" fillId="35" borderId="17" xfId="0" applyNumberFormat="1" applyFont="1" applyFill="1" applyBorder="1"/>
    <xf numFmtId="169" fontId="30" fillId="35" borderId="10" xfId="0" applyNumberFormat="1" applyFont="1" applyFill="1" applyBorder="1" applyAlignment="1">
      <alignment horizontal="center" vertical="center" wrapText="1"/>
    </xf>
    <xf numFmtId="0" fontId="24" fillId="35" borderId="18" xfId="0" applyNumberFormat="1" applyFont="1" applyFill="1" applyBorder="1" applyAlignment="1">
      <alignment horizontal="center" vertical="center" wrapText="1"/>
    </xf>
    <xf numFmtId="0" fontId="24" fillId="35" borderId="19" xfId="0" applyNumberFormat="1" applyFont="1" applyFill="1" applyBorder="1" applyAlignment="1">
      <alignment horizontal="left" vertical="center" wrapText="1"/>
    </xf>
    <xf numFmtId="166" fontId="24" fillId="35" borderId="19" xfId="0" applyNumberFormat="1" applyFont="1" applyFill="1" applyBorder="1" applyAlignment="1">
      <alignment horizontal="center" vertical="center" wrapText="1"/>
    </xf>
    <xf numFmtId="166" fontId="30" fillId="35" borderId="19" xfId="0" applyNumberFormat="1" applyFont="1" applyFill="1" applyBorder="1" applyAlignment="1">
      <alignment horizontal="center" vertical="center" wrapText="1"/>
    </xf>
    <xf numFmtId="9" fontId="30" fillId="35" borderId="19" xfId="0" applyNumberFormat="1" applyFont="1" applyFill="1" applyBorder="1" applyAlignment="1">
      <alignment horizontal="center" vertical="center" wrapText="1"/>
    </xf>
    <xf numFmtId="9" fontId="30" fillId="35" borderId="20" xfId="0" applyNumberFormat="1" applyFont="1" applyFill="1" applyBorder="1" applyAlignment="1">
      <alignment horizontal="center" vertical="center" wrapText="1"/>
    </xf>
    <xf numFmtId="0" fontId="33" fillId="35" borderId="0" xfId="0" applyNumberFormat="1" applyFont="1" applyFill="1" applyBorder="1" applyAlignment="1">
      <alignment horizontal="center" vertical="center" wrapText="1"/>
    </xf>
    <xf numFmtId="0" fontId="29" fillId="35" borderId="0" xfId="0" applyNumberFormat="1" applyFont="1" applyFill="1" applyBorder="1" applyAlignment="1">
      <alignment horizontal="center" vertical="center" wrapText="1"/>
    </xf>
    <xf numFmtId="0" fontId="24" fillId="35" borderId="11" xfId="0" applyNumberFormat="1" applyFont="1" applyFill="1" applyBorder="1" applyAlignment="1">
      <alignment horizontal="center" vertical="center" wrapText="1"/>
    </xf>
    <xf numFmtId="0" fontId="24" fillId="35" borderId="14" xfId="0" applyNumberFormat="1" applyFont="1" applyFill="1" applyBorder="1" applyAlignment="1">
      <alignment horizontal="center" vertical="center" wrapText="1"/>
    </xf>
    <xf numFmtId="0" fontId="24" fillId="35" borderId="12" xfId="0" applyNumberFormat="1" applyFont="1" applyFill="1" applyBorder="1" applyAlignment="1">
      <alignment horizontal="center" vertical="center" wrapText="1"/>
    </xf>
    <xf numFmtId="0" fontId="24" fillId="35" borderId="10" xfId="0" applyNumberFormat="1" applyFont="1" applyFill="1" applyBorder="1" applyAlignment="1">
      <alignment horizontal="center" vertical="center" wrapText="1"/>
    </xf>
    <xf numFmtId="0" fontId="24" fillId="35" borderId="13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</cellXfs>
  <cellStyles count="54">
    <cellStyle name="20% - Акцент1" xfId="43" builtinId="30" customBuiltin="1"/>
    <cellStyle name="20% - Акцент2" xfId="1" builtinId="34" customBuiltin="1"/>
    <cellStyle name="20% - Акцент3" xfId="2" builtinId="38" customBuiltin="1"/>
    <cellStyle name="20% - Акцент4" xfId="3" builtinId="42" customBuiltin="1"/>
    <cellStyle name="20% - Акцент5" xfId="4" builtinId="46" customBuiltin="1"/>
    <cellStyle name="20% - Акцент6" xfId="5" builtinId="50" customBuiltin="1"/>
    <cellStyle name="40% - Акцент1" xfId="6" builtinId="31" customBuiltin="1"/>
    <cellStyle name="40% - Акцент2" xfId="7" builtinId="35" customBuiltin="1"/>
    <cellStyle name="40% - Акцент3" xfId="8" builtinId="39" customBuiltin="1"/>
    <cellStyle name="40% - Акцент4" xfId="9" builtinId="43" customBuiltin="1"/>
    <cellStyle name="40% - Акцент5" xfId="10" builtinId="47" customBuiltin="1"/>
    <cellStyle name="40% - Акцент6" xfId="11" builtinId="51" customBuiltin="1"/>
    <cellStyle name="60% - Акцент1" xfId="12" builtinId="32" customBuiltin="1"/>
    <cellStyle name="60% - Акцент2" xfId="13" builtinId="36" customBuiltin="1"/>
    <cellStyle name="60% - Акцент3" xfId="14" builtinId="40" customBuiltin="1"/>
    <cellStyle name="60% - Акцент4" xfId="15" builtinId="44" customBuiltin="1"/>
    <cellStyle name="60% - Акцент5" xfId="16" builtinId="48" customBuiltin="1"/>
    <cellStyle name="60% - Акцент6" xfId="17" builtinId="52" customBuiltin="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Заголовок 1" xfId="27" builtinId="16" customBuiltin="1"/>
    <cellStyle name="Заголовок 2" xfId="28" builtinId="17" customBuiltin="1"/>
    <cellStyle name="Заголовок 3" xfId="29" builtinId="18" customBuiltin="1"/>
    <cellStyle name="Заголовок 4" xfId="30" builtinId="19" customBuiltin="1"/>
    <cellStyle name="Итог" xfId="31" builtinId="25" customBuiltin="1"/>
    <cellStyle name="Контрольная ячейка" xfId="32" builtinId="23" customBuiltin="1"/>
    <cellStyle name="Название" xfId="33" builtinId="15" customBuiltin="1"/>
    <cellStyle name="Нейтральный" xfId="34" builtinId="28" customBuiltin="1"/>
    <cellStyle name="Обычный" xfId="0" builtinId="0" customBuiltin="1"/>
    <cellStyle name="Обычный 2" xfId="45"/>
    <cellStyle name="Обычный 2 2" xfId="53"/>
    <cellStyle name="Обычный 3" xfId="46"/>
    <cellStyle name="Обычный 4" xfId="35"/>
    <cellStyle name="Обычный 4 2" xfId="51"/>
    <cellStyle name="Обычный 5" xfId="47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/>
    <cellStyle name="Финансовый 3" xfId="48"/>
    <cellStyle name="Финансовый 4" xfId="49"/>
    <cellStyle name="Финансовый 5" xfId="50"/>
    <cellStyle name="Финансовый 6" xfId="52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&#1081;&#1080;&#1083;%20&#1073;&#1102;&#1076;&#1078;&#1077;&#1090;%20&#1074;&#1072;%20&#1082;&#1086;&#1085;&#1090;&#1088;&#1072;&#1082;&#1090;%20&#1089;&#1084;&#1077;&#1090;&#1072;&#1089;&#1080;\Documents%20and%20Settings\&#1040;&#1076;&#1084;&#1080;&#1085;&#1080;&#1089;&#1090;&#1088;&#1072;&#1090;&#1086;&#1088;\&#1056;&#1072;&#1073;&#1086;&#1095;&#1080;&#1081;%20&#1089;&#1090;&#1086;&#1083;\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&#1081;&#1080;&#1083;%20&#1073;&#1102;&#1076;&#1078;&#1077;&#1090;%20&#1074;&#1072;%20&#1082;&#1086;&#1085;&#1090;&#1088;&#1072;&#1082;&#1090;%20&#1089;&#1084;&#1077;&#1090;&#1072;&#1089;&#1080;\&#1082;&#1072;&#1092;&#1077;&#1076;&#1088;&#1072;%20&#1059;&#1074;&#1087;.&#1040;&#1059;&#1055;.1.12.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&#1082;&#1072;&#1092;&#1077;&#1076;&#1088;&#1072;%20&#1059;&#1074;&#1087;.&#1040;&#1059;&#1055;.1.12.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1%20&#1081;&#1080;&#1083;%20&#1073;&#1102;&#1076;&#1078;&#1077;&#1090;%20&#1074;&#1072;%20&#1082;&#1086;&#1085;&#1090;&#1088;&#1072;&#1082;&#1090;%20&#1089;&#1084;&#1077;&#1090;&#1072;&#1089;&#1080;\2011%20&#1089;&#1084;&#1077;&#1090;&#1072;%20&#1073;&#1102;&#1076;&#1078;&#1077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2011%20&#1089;&#1084;&#1077;&#1090;&#1072;%20&#1073;&#1102;&#1076;&#1078;&#1077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O\&#1052;&#1086;&#1080;%20&#1076;&#1086;&#1082;&#1091;&#1084;&#1077;&#1085;&#1090;&#1099;\2010%20&#1081;&#1080;&#1083;%20&#1073;&#1102;&#1076;&#1078;&#1077;&#1090;%20&#1089;&#1084;&#1077;&#1090;&#1072;&#1089;&#1080;\Documents%20and%20Settings\&#1040;&#1076;&#1084;&#1080;&#1085;&#1080;&#1089;&#1090;&#1088;&#1072;&#1090;&#1086;&#1088;\&#1056;&#1072;&#1073;&#1086;&#1095;&#1080;&#1081;%20&#1089;&#1090;&#1086;&#1083;\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O/&#1052;&#1086;&#1080;%20&#1076;&#1086;&#1082;&#1091;&#1084;&#1077;&#1085;&#1090;&#1099;/2010%20&#1081;&#1080;&#1083;%20&#1073;&#1102;&#1076;&#1078;&#1077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4">
          <cell r="D4">
            <v>93296</v>
          </cell>
        </row>
        <row r="5">
          <cell r="D5">
            <v>102678</v>
          </cell>
        </row>
        <row r="6">
          <cell r="B6">
            <v>2.9980000000000002</v>
          </cell>
          <cell r="D6">
            <v>112965</v>
          </cell>
        </row>
        <row r="7">
          <cell r="B7">
            <v>3.2970000000000002</v>
          </cell>
          <cell r="D7">
            <v>124231</v>
          </cell>
        </row>
        <row r="8">
          <cell r="B8">
            <v>3.6120000000000001</v>
          </cell>
          <cell r="D8">
            <v>136100</v>
          </cell>
        </row>
        <row r="10">
          <cell r="B10">
            <v>3.9409999999999998</v>
          </cell>
          <cell r="D10">
            <v>148497</v>
          </cell>
        </row>
        <row r="11">
          <cell r="B11">
            <v>4.2839999999999998</v>
          </cell>
          <cell r="D11">
            <v>161421</v>
          </cell>
        </row>
        <row r="12">
          <cell r="D12">
            <v>166093</v>
          </cell>
        </row>
        <row r="13">
          <cell r="D13">
            <v>174835</v>
          </cell>
        </row>
        <row r="14">
          <cell r="D14">
            <v>188287</v>
          </cell>
        </row>
        <row r="15">
          <cell r="D15">
            <v>202040</v>
          </cell>
        </row>
        <row r="16">
          <cell r="D16">
            <v>216019</v>
          </cell>
        </row>
        <row r="18">
          <cell r="D18">
            <v>245033</v>
          </cell>
        </row>
        <row r="21">
          <cell r="D21">
            <v>290023</v>
          </cell>
        </row>
        <row r="22">
          <cell r="D22">
            <v>305434</v>
          </cell>
        </row>
        <row r="23">
          <cell r="D23">
            <v>321109</v>
          </cell>
        </row>
        <row r="24">
          <cell r="D24">
            <v>336972</v>
          </cell>
        </row>
        <row r="25">
          <cell r="D25">
            <v>353099</v>
          </cell>
        </row>
        <row r="26">
          <cell r="D26">
            <v>369415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4">
          <cell r="D4">
            <v>93296</v>
          </cell>
        </row>
        <row r="5">
          <cell r="D5">
            <v>102678</v>
          </cell>
        </row>
        <row r="6">
          <cell r="B6">
            <v>2.9980000000000002</v>
          </cell>
          <cell r="D6">
            <v>112965</v>
          </cell>
        </row>
        <row r="7">
          <cell r="B7">
            <v>3.2970000000000002</v>
          </cell>
          <cell r="D7">
            <v>124231</v>
          </cell>
        </row>
        <row r="8">
          <cell r="B8">
            <v>3.6120000000000001</v>
          </cell>
          <cell r="D8">
            <v>136100</v>
          </cell>
        </row>
        <row r="10">
          <cell r="B10">
            <v>3.9409999999999998</v>
          </cell>
          <cell r="D10">
            <v>148497</v>
          </cell>
        </row>
        <row r="11">
          <cell r="B11">
            <v>4.2839999999999998</v>
          </cell>
          <cell r="D11">
            <v>161421</v>
          </cell>
        </row>
        <row r="12">
          <cell r="D12">
            <v>166093</v>
          </cell>
        </row>
        <row r="13">
          <cell r="D13">
            <v>174835</v>
          </cell>
        </row>
        <row r="14">
          <cell r="D14">
            <v>188287</v>
          </cell>
        </row>
        <row r="15">
          <cell r="D15">
            <v>202040</v>
          </cell>
        </row>
        <row r="16">
          <cell r="D16">
            <v>216019</v>
          </cell>
        </row>
        <row r="18">
          <cell r="D18">
            <v>245033</v>
          </cell>
        </row>
        <row r="21">
          <cell r="D21">
            <v>290023</v>
          </cell>
        </row>
        <row r="22">
          <cell r="D22">
            <v>305434</v>
          </cell>
        </row>
        <row r="23">
          <cell r="D23">
            <v>321109</v>
          </cell>
        </row>
        <row r="24">
          <cell r="D24">
            <v>336972</v>
          </cell>
        </row>
        <row r="25">
          <cell r="D25">
            <v>353099</v>
          </cell>
        </row>
        <row r="26">
          <cell r="D26">
            <v>369415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прачка"/>
      <sheetName val="сокращение"/>
      <sheetName val="штат АУП,УВП"/>
      <sheetName val="увп"/>
      <sheetName val="Деканаты"/>
      <sheetName val="бюджетППС"/>
      <sheetName val="контрактППС"/>
      <sheetName val="бюджет"/>
      <sheetName val="контракт"/>
      <sheetName val="штат контрaкт"/>
      <sheetName val="Типография"/>
      <sheetName val="АТП"/>
      <sheetName val="котел"/>
      <sheetName val="курсы пк"/>
      <sheetName val="курсы под.вуз"/>
      <sheetName val="реализация"/>
      <sheetName val="спорт ком"/>
    </sheetNames>
    <sheetDataSet>
      <sheetData sheetId="0" refreshError="1">
        <row r="8">
          <cell r="D8">
            <v>179643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прачка"/>
      <sheetName val="сокращение"/>
      <sheetName val="штат АУП,УВП"/>
      <sheetName val="увп"/>
      <sheetName val="Деканаты"/>
      <sheetName val="бюджетППС"/>
      <sheetName val="контрактППС"/>
      <sheetName val="бюджет"/>
      <sheetName val="контракт"/>
      <sheetName val="штат контрaкт"/>
      <sheetName val="Типография"/>
      <sheetName val="АТП"/>
      <sheetName val="котел"/>
      <sheetName val="курсы пк"/>
      <sheetName val="курсы под.вуз"/>
      <sheetName val="реализация"/>
      <sheetName val="спорт ком"/>
    </sheetNames>
    <sheetDataSet>
      <sheetData sheetId="0" refreshError="1">
        <row r="8">
          <cell r="D8">
            <v>179643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рег.карт"/>
      <sheetName val="смета"/>
      <sheetName val="сметага илова"/>
      <sheetName val="Общий сведения"/>
      <sheetName val="Зарплата-1 "/>
      <sheetName val="Зарплата -2"/>
      <sheetName val="штат АУП УВП"/>
      <sheetName val=" 4 гурух иловалари "/>
      <sheetName val="распределение 2011 год 4 группа"/>
      <sheetName val="Лист1"/>
      <sheetName val="штат ППС"/>
      <sheetName val="расчетное ППС"/>
      <sheetName val="расчетной количество"/>
      <sheetName val="стипендия"/>
      <sheetName val="Лист3"/>
      <sheetName val="Лист2"/>
      <sheetName val="асосий-илова"/>
      <sheetName val="совместител -илова"/>
      <sheetName val="Илмий унвони маълумот"/>
      <sheetName val="саотбой иш хаки"/>
      <sheetName val="катта илм.стаж баз ойлик"/>
      <sheetName val="катта илмий ходим"/>
      <sheetName val="стажер"/>
      <sheetName val="расчет электриков"/>
      <sheetName val="расчет плотников"/>
    </sheetNames>
    <sheetDataSet>
      <sheetData sheetId="0">
        <row r="9">
          <cell r="D9">
            <v>186205</v>
          </cell>
        </row>
        <row r="14">
          <cell r="D14">
            <v>248526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рег.карт"/>
      <sheetName val="смета"/>
      <sheetName val="сметага илова"/>
      <sheetName val="Общий сведения"/>
      <sheetName val="Зарплата-1 "/>
      <sheetName val="Зарплата -2"/>
      <sheetName val="штат АУП УВП"/>
      <sheetName val=" 4 гурух иловалари "/>
      <sheetName val="распределение 2011 год 4 группа"/>
      <sheetName val="Лист1"/>
      <sheetName val="штат ППС"/>
      <sheetName val="расчетное ППС"/>
      <sheetName val="расчетной количество"/>
      <sheetName val="стипендия"/>
      <sheetName val="Лист3"/>
      <sheetName val="Лист2"/>
      <sheetName val="асосий-илова"/>
      <sheetName val="совместител -илова"/>
      <sheetName val="Илмий унвони маълумот"/>
      <sheetName val="саотбой иш хаки"/>
      <sheetName val="катта илм.стаж баз ойлик"/>
      <sheetName val="катта илмий ходим"/>
      <sheetName val="стажер"/>
      <sheetName val="расчет электриков"/>
      <sheetName val="расчет плотников"/>
    </sheetNames>
    <sheetDataSet>
      <sheetData sheetId="0">
        <row r="9">
          <cell r="D9">
            <v>186205</v>
          </cell>
        </row>
        <row r="14">
          <cell r="D14">
            <v>248526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11">
          <cell r="D11">
            <v>161421</v>
          </cell>
        </row>
        <row r="14">
          <cell r="D14">
            <v>188287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11">
          <cell r="D11">
            <v>161421</v>
          </cell>
        </row>
        <row r="14">
          <cell r="D14">
            <v>188287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2" workbookViewId="0">
      <selection activeCell="E18" sqref="E18"/>
    </sheetView>
  </sheetViews>
  <sheetFormatPr defaultColWidth="9.140625" defaultRowHeight="15" x14ac:dyDescent="0.25"/>
  <cols>
    <col min="1" max="1" width="4.140625" style="3" customWidth="1"/>
    <col min="2" max="2" width="60.28515625" style="3" customWidth="1"/>
    <col min="3" max="3" width="18.7109375" style="1" customWidth="1"/>
    <col min="4" max="7" width="16.85546875" style="1" customWidth="1"/>
    <col min="8" max="16384" width="9.140625" style="1"/>
  </cols>
  <sheetData>
    <row r="1" spans="1:7" s="6" customFormat="1" x14ac:dyDescent="0.25">
      <c r="A1" s="3"/>
      <c r="B1" s="2"/>
    </row>
    <row r="2" spans="1:7" s="14" customFormat="1" ht="47.25" customHeight="1" x14ac:dyDescent="0.25">
      <c r="A2" s="67" t="s">
        <v>43</v>
      </c>
      <c r="B2" s="67"/>
      <c r="C2" s="67"/>
      <c r="D2" s="67"/>
      <c r="E2" s="67"/>
      <c r="F2" s="67"/>
      <c r="G2" s="67"/>
    </row>
    <row r="3" spans="1:7" s="6" customFormat="1" ht="20.25" x14ac:dyDescent="0.25">
      <c r="A3" s="68" t="s">
        <v>14</v>
      </c>
      <c r="B3" s="68"/>
      <c r="C3" s="68"/>
      <c r="D3" s="68"/>
      <c r="E3" s="68"/>
      <c r="F3" s="68"/>
      <c r="G3" s="68"/>
    </row>
    <row r="4" spans="1:7" s="6" customFormat="1" x14ac:dyDescent="0.25">
      <c r="A4" s="16"/>
      <c r="B4" s="17"/>
      <c r="C4" s="18"/>
      <c r="D4" s="18"/>
      <c r="E4" s="18"/>
      <c r="F4" s="18"/>
      <c r="G4" s="18"/>
    </row>
    <row r="5" spans="1:7" s="2" customFormat="1" ht="15.75" thickBot="1" x14ac:dyDescent="0.3">
      <c r="A5" s="16"/>
      <c r="B5" s="17"/>
      <c r="C5" s="17"/>
      <c r="D5" s="17"/>
      <c r="E5" s="17"/>
      <c r="F5" s="17"/>
      <c r="G5" s="19" t="s">
        <v>13</v>
      </c>
    </row>
    <row r="6" spans="1:7" s="3" customFormat="1" ht="60" customHeight="1" x14ac:dyDescent="0.25">
      <c r="A6" s="69" t="s">
        <v>12</v>
      </c>
      <c r="B6" s="71" t="s">
        <v>11</v>
      </c>
      <c r="C6" s="71" t="s">
        <v>44</v>
      </c>
      <c r="D6" s="71" t="s">
        <v>7</v>
      </c>
      <c r="E6" s="71"/>
      <c r="F6" s="71" t="s">
        <v>10</v>
      </c>
      <c r="G6" s="73"/>
    </row>
    <row r="7" spans="1:7" s="3" customFormat="1" ht="62.25" customHeight="1" x14ac:dyDescent="0.25">
      <c r="A7" s="70"/>
      <c r="B7" s="72"/>
      <c r="C7" s="72"/>
      <c r="D7" s="47" t="s">
        <v>8</v>
      </c>
      <c r="E7" s="47" t="s">
        <v>9</v>
      </c>
      <c r="F7" s="47" t="s">
        <v>8</v>
      </c>
      <c r="G7" s="48" t="s">
        <v>9</v>
      </c>
    </row>
    <row r="8" spans="1:7" ht="18.75" x14ac:dyDescent="0.25">
      <c r="A8" s="49">
        <v>1</v>
      </c>
      <c r="B8" s="32" t="s">
        <v>0</v>
      </c>
      <c r="C8" s="50">
        <f>+C10+C12+C11</f>
        <v>36953570</v>
      </c>
      <c r="D8" s="50">
        <f>+D10+D12+D11</f>
        <v>15541786</v>
      </c>
      <c r="E8" s="50">
        <f>+E10+E12+E11</f>
        <v>21411784</v>
      </c>
      <c r="F8" s="51">
        <f t="shared" ref="F8" si="0">+D8/C8</f>
        <v>0.4205760363613042</v>
      </c>
      <c r="G8" s="52">
        <f t="shared" ref="G8" si="1">+E8/C8</f>
        <v>0.57942396363869575</v>
      </c>
    </row>
    <row r="9" spans="1:7" ht="18.75" x14ac:dyDescent="0.25">
      <c r="A9" s="53"/>
      <c r="B9" s="35" t="s">
        <v>1</v>
      </c>
      <c r="C9" s="36"/>
      <c r="D9" s="36"/>
      <c r="E9" s="36"/>
      <c r="F9" s="37"/>
      <c r="G9" s="54"/>
    </row>
    <row r="10" spans="1:7" ht="18.75" x14ac:dyDescent="0.25">
      <c r="A10" s="53"/>
      <c r="B10" s="38" t="s">
        <v>40</v>
      </c>
      <c r="C10" s="45">
        <f>+D10+E10</f>
        <v>27111049</v>
      </c>
      <c r="D10" s="36">
        <v>8793835</v>
      </c>
      <c r="E10" s="36">
        <v>18317214</v>
      </c>
      <c r="F10" s="37">
        <f t="shared" ref="F10:F15" si="2">+D10/C10</f>
        <v>0.32436350950492548</v>
      </c>
      <c r="G10" s="54">
        <f t="shared" ref="G10:G15" si="3">+E10/C10</f>
        <v>0.67563649049507457</v>
      </c>
    </row>
    <row r="11" spans="1:7" ht="39.75" customHeight="1" x14ac:dyDescent="0.25">
      <c r="A11" s="53"/>
      <c r="B11" s="38" t="s">
        <v>39</v>
      </c>
      <c r="C11" s="45">
        <f>+D11+E11</f>
        <v>334491</v>
      </c>
      <c r="D11" s="36">
        <v>334491</v>
      </c>
      <c r="E11" s="36">
        <v>0</v>
      </c>
      <c r="F11" s="37">
        <f t="shared" si="2"/>
        <v>1</v>
      </c>
      <c r="G11" s="54">
        <f t="shared" si="3"/>
        <v>0</v>
      </c>
    </row>
    <row r="12" spans="1:7" ht="18.75" x14ac:dyDescent="0.25">
      <c r="A12" s="53"/>
      <c r="B12" s="38" t="s">
        <v>41</v>
      </c>
      <c r="C12" s="45">
        <f t="shared" ref="C12:C14" si="4">+D12+E12</f>
        <v>9508030</v>
      </c>
      <c r="D12" s="36">
        <v>6413460</v>
      </c>
      <c r="E12" s="36">
        <v>3094570</v>
      </c>
      <c r="F12" s="37">
        <f t="shared" si="2"/>
        <v>0.67453089651589238</v>
      </c>
      <c r="G12" s="54">
        <f t="shared" si="3"/>
        <v>0.32546910348410762</v>
      </c>
    </row>
    <row r="13" spans="1:7" ht="37.5" x14ac:dyDescent="0.25">
      <c r="A13" s="49">
        <v>2</v>
      </c>
      <c r="B13" s="32" t="s">
        <v>5</v>
      </c>
      <c r="C13" s="50">
        <f t="shared" si="4"/>
        <v>6805399</v>
      </c>
      <c r="D13" s="33">
        <v>2261400</v>
      </c>
      <c r="E13" s="33">
        <v>4543999</v>
      </c>
      <c r="F13" s="34">
        <f t="shared" si="2"/>
        <v>0.33229499107987642</v>
      </c>
      <c r="G13" s="55">
        <f t="shared" si="3"/>
        <v>0.66770500892012352</v>
      </c>
    </row>
    <row r="14" spans="1:7" ht="24" customHeight="1" x14ac:dyDescent="0.25">
      <c r="A14" s="49">
        <v>3</v>
      </c>
      <c r="B14" s="32" t="s">
        <v>4</v>
      </c>
      <c r="C14" s="50">
        <f t="shared" si="4"/>
        <v>10485070</v>
      </c>
      <c r="D14" s="33">
        <v>960466</v>
      </c>
      <c r="E14" s="33">
        <v>9524604</v>
      </c>
      <c r="F14" s="34">
        <f t="shared" si="2"/>
        <v>9.1603203412089759E-2</v>
      </c>
      <c r="G14" s="55">
        <f t="shared" si="3"/>
        <v>0.90839679658791028</v>
      </c>
    </row>
    <row r="15" spans="1:7" s="5" customFormat="1" ht="27" customHeight="1" x14ac:dyDescent="0.2">
      <c r="A15" s="56"/>
      <c r="B15" s="39" t="s">
        <v>6</v>
      </c>
      <c r="C15" s="40">
        <f>+C14+C13+C8</f>
        <v>54244039</v>
      </c>
      <c r="D15" s="40">
        <f t="shared" ref="D15:E15" si="5">+D14+D13+D8</f>
        <v>18763652</v>
      </c>
      <c r="E15" s="40">
        <f t="shared" si="5"/>
        <v>35480387</v>
      </c>
      <c r="F15" s="41">
        <f t="shared" si="2"/>
        <v>0.34591177843523047</v>
      </c>
      <c r="G15" s="57">
        <f t="shared" si="3"/>
        <v>0.65408822156476953</v>
      </c>
    </row>
    <row r="16" spans="1:7" ht="39" customHeight="1" x14ac:dyDescent="0.3">
      <c r="A16" s="58"/>
      <c r="B16" s="42"/>
      <c r="C16" s="43"/>
      <c r="D16" s="43"/>
      <c r="E16" s="43"/>
      <c r="F16" s="43"/>
      <c r="G16" s="59"/>
    </row>
    <row r="17" spans="1:7" ht="18.75" x14ac:dyDescent="0.25">
      <c r="A17" s="53"/>
      <c r="B17" s="44" t="s">
        <v>36</v>
      </c>
      <c r="C17" s="45">
        <f>+D17+E17</f>
        <v>229.25</v>
      </c>
      <c r="D17" s="46">
        <v>42</v>
      </c>
      <c r="E17" s="60">
        <v>187.25</v>
      </c>
      <c r="F17" s="37"/>
      <c r="G17" s="54"/>
    </row>
    <row r="18" spans="1:7" ht="18.75" x14ac:dyDescent="0.25">
      <c r="A18" s="53"/>
      <c r="B18" s="44" t="s">
        <v>37</v>
      </c>
      <c r="C18" s="45">
        <f>+D18+E18</f>
        <v>271.25</v>
      </c>
      <c r="D18" s="46">
        <v>91</v>
      </c>
      <c r="E18" s="60">
        <v>180.25</v>
      </c>
      <c r="F18" s="37"/>
      <c r="G18" s="54"/>
    </row>
    <row r="19" spans="1:7" ht="19.5" thickBot="1" x14ac:dyDescent="0.3">
      <c r="A19" s="61"/>
      <c r="B19" s="62" t="s">
        <v>38</v>
      </c>
      <c r="C19" s="63">
        <f>+D19+E19</f>
        <v>2259255</v>
      </c>
      <c r="D19" s="64">
        <f>+ROUND((D10/12),)</f>
        <v>732820</v>
      </c>
      <c r="E19" s="64">
        <f>+ROUND((E10/12),)</f>
        <v>1526435</v>
      </c>
      <c r="F19" s="65"/>
      <c r="G19" s="66"/>
    </row>
    <row r="20" spans="1:7" ht="33" customHeight="1" x14ac:dyDescent="0.25">
      <c r="B20" s="4"/>
      <c r="C20" s="21"/>
      <c r="D20" s="21"/>
      <c r="E20" s="21"/>
    </row>
    <row r="21" spans="1:7" x14ac:dyDescent="0.25">
      <c r="B21" s="4"/>
    </row>
    <row r="22" spans="1:7" ht="31.5" customHeight="1" x14ac:dyDescent="0.25">
      <c r="B22" s="4"/>
    </row>
    <row r="23" spans="1:7" x14ac:dyDescent="0.25">
      <c r="B23" s="4"/>
    </row>
    <row r="24" spans="1:7" ht="15.75" customHeight="1" x14ac:dyDescent="0.25">
      <c r="B24" s="4"/>
    </row>
    <row r="25" spans="1:7" ht="15.75" customHeight="1" x14ac:dyDescent="0.25">
      <c r="B25" s="4"/>
    </row>
    <row r="26" spans="1:7" ht="15.75" customHeight="1" x14ac:dyDescent="0.25">
      <c r="B26" s="4"/>
    </row>
    <row r="27" spans="1:7" ht="15.75" customHeight="1" x14ac:dyDescent="0.25">
      <c r="B27" s="4"/>
    </row>
    <row r="28" spans="1:7" ht="15.75" customHeight="1" x14ac:dyDescent="0.25">
      <c r="B28" s="4"/>
    </row>
    <row r="29" spans="1:7" x14ac:dyDescent="0.25">
      <c r="B29" s="4"/>
    </row>
    <row r="30" spans="1:7" ht="63" customHeight="1" x14ac:dyDescent="0.25">
      <c r="B30" s="4"/>
    </row>
  </sheetData>
  <mergeCells count="7">
    <mergeCell ref="A2:G2"/>
    <mergeCell ref="A3:G3"/>
    <mergeCell ref="A6:A7"/>
    <mergeCell ref="B6:B7"/>
    <mergeCell ref="C6:C7"/>
    <mergeCell ref="D6:E6"/>
    <mergeCell ref="F6:G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F39"/>
  <sheetViews>
    <sheetView workbookViewId="0"/>
  </sheetViews>
  <sheetFormatPr defaultColWidth="9.140625" defaultRowHeight="15" x14ac:dyDescent="0.25"/>
  <cols>
    <col min="1" max="1" width="4.140625" style="3" customWidth="1"/>
    <col min="2" max="2" width="40.42578125" style="3" customWidth="1"/>
    <col min="3" max="3" width="18.7109375" style="1" customWidth="1"/>
    <col min="4" max="4" width="14.85546875" style="1" customWidth="1"/>
    <col min="5" max="5" width="16.42578125" style="1" customWidth="1"/>
    <col min="6" max="6" width="12.5703125" style="1" customWidth="1"/>
    <col min="7" max="16384" width="9.140625" style="1"/>
  </cols>
  <sheetData>
    <row r="1" spans="1:6" s="6" customFormat="1" x14ac:dyDescent="0.25">
      <c r="A1" s="3"/>
      <c r="B1" s="2"/>
    </row>
    <row r="2" spans="1:6" s="14" customFormat="1" ht="39" customHeight="1" x14ac:dyDescent="0.25">
      <c r="A2" s="74" t="s">
        <v>45</v>
      </c>
      <c r="B2" s="74"/>
      <c r="C2" s="74"/>
      <c r="D2" s="74"/>
      <c r="E2" s="74"/>
      <c r="F2" s="74"/>
    </row>
    <row r="3" spans="1:6" s="6" customFormat="1" ht="15.75" x14ac:dyDescent="0.25">
      <c r="A3" s="75" t="s">
        <v>14</v>
      </c>
      <c r="B3" s="75"/>
      <c r="C3" s="75"/>
      <c r="D3" s="75"/>
      <c r="E3" s="75"/>
      <c r="F3" s="75"/>
    </row>
    <row r="4" spans="1:6" s="6" customFormat="1" x14ac:dyDescent="0.25">
      <c r="A4" s="3"/>
      <c r="B4" s="2"/>
    </row>
    <row r="5" spans="1:6" s="2" customFormat="1" x14ac:dyDescent="0.25">
      <c r="A5" s="3"/>
      <c r="F5" s="7" t="s">
        <v>13</v>
      </c>
    </row>
    <row r="6" spans="1:6" s="3" customFormat="1" ht="35.25" customHeight="1" x14ac:dyDescent="0.25">
      <c r="A6" s="76" t="s">
        <v>12</v>
      </c>
      <c r="B6" s="76" t="s">
        <v>11</v>
      </c>
      <c r="C6" s="76" t="s">
        <v>46</v>
      </c>
      <c r="D6" s="76" t="s">
        <v>47</v>
      </c>
      <c r="E6" s="76" t="s">
        <v>15</v>
      </c>
      <c r="F6" s="76" t="s">
        <v>10</v>
      </c>
    </row>
    <row r="7" spans="1:6" s="3" customFormat="1" ht="17.25" customHeight="1" x14ac:dyDescent="0.25">
      <c r="A7" s="76"/>
      <c r="B7" s="76"/>
      <c r="C7" s="76"/>
      <c r="D7" s="76"/>
      <c r="E7" s="76"/>
      <c r="F7" s="76"/>
    </row>
    <row r="8" spans="1:6" ht="15.75" x14ac:dyDescent="0.25">
      <c r="A8" s="12">
        <v>1</v>
      </c>
      <c r="B8" s="9" t="s">
        <v>0</v>
      </c>
      <c r="C8" s="25">
        <f>+C10+C12+C11</f>
        <v>7955626</v>
      </c>
      <c r="D8" s="25">
        <f>+D10+D12+D11</f>
        <v>5421627</v>
      </c>
      <c r="E8" s="25">
        <f>+E10+E12+E11</f>
        <v>2533999</v>
      </c>
      <c r="F8" s="26">
        <f t="shared" ref="F8" si="0">+D8/C8</f>
        <v>0.68148339301017924</v>
      </c>
    </row>
    <row r="9" spans="1:6" ht="15.75" x14ac:dyDescent="0.25">
      <c r="A9" s="8"/>
      <c r="B9" s="11" t="s">
        <v>1</v>
      </c>
      <c r="C9" s="27"/>
      <c r="D9" s="27"/>
      <c r="E9" s="27"/>
      <c r="F9" s="28"/>
    </row>
    <row r="10" spans="1:6" ht="15.75" x14ac:dyDescent="0.25">
      <c r="A10" s="8"/>
      <c r="B10" s="24" t="s">
        <v>40</v>
      </c>
      <c r="C10" s="27">
        <f>4387327+10266</f>
        <v>4397593</v>
      </c>
      <c r="D10" s="27">
        <f>2632452+11823</f>
        <v>2644275</v>
      </c>
      <c r="E10" s="27">
        <f>+C10-D10</f>
        <v>1753318</v>
      </c>
      <c r="F10" s="28">
        <f t="shared" ref="F10:F22" si="1">+D10/C10</f>
        <v>0.60130052963064118</v>
      </c>
    </row>
    <row r="11" spans="1:6" ht="28.5" x14ac:dyDescent="0.25">
      <c r="A11" s="20"/>
      <c r="B11" s="24" t="s">
        <v>39</v>
      </c>
      <c r="C11" s="27">
        <v>186555</v>
      </c>
      <c r="D11" s="27">
        <v>157018</v>
      </c>
      <c r="E11" s="27">
        <f>+C11-D11</f>
        <v>29537</v>
      </c>
      <c r="F11" s="28">
        <f t="shared" ref="F11" si="2">+D11/C11</f>
        <v>0.84167135697247464</v>
      </c>
    </row>
    <row r="12" spans="1:6" ht="15.75" x14ac:dyDescent="0.25">
      <c r="A12" s="20"/>
      <c r="B12" s="24" t="s">
        <v>41</v>
      </c>
      <c r="C12" s="27">
        <v>3371478</v>
      </c>
      <c r="D12" s="27">
        <v>2620334</v>
      </c>
      <c r="E12" s="27">
        <f t="shared" ref="E12:E21" si="3">+C12-D12</f>
        <v>751144</v>
      </c>
      <c r="F12" s="28">
        <f t="shared" si="1"/>
        <v>0.77720631722941691</v>
      </c>
    </row>
    <row r="13" spans="1:6" ht="28.5" x14ac:dyDescent="0.25">
      <c r="A13" s="12">
        <v>2</v>
      </c>
      <c r="B13" s="9" t="s">
        <v>5</v>
      </c>
      <c r="C13" s="25">
        <v>1135422</v>
      </c>
      <c r="D13" s="25">
        <v>652936</v>
      </c>
      <c r="E13" s="25">
        <f t="shared" si="3"/>
        <v>482486</v>
      </c>
      <c r="F13" s="26">
        <f t="shared" si="1"/>
        <v>0.57506019788237328</v>
      </c>
    </row>
    <row r="14" spans="1:6" ht="24" customHeight="1" x14ac:dyDescent="0.25">
      <c r="A14" s="12">
        <v>3</v>
      </c>
      <c r="B14" s="9" t="s">
        <v>4</v>
      </c>
      <c r="C14" s="25">
        <v>606818</v>
      </c>
      <c r="D14" s="25">
        <v>294644</v>
      </c>
      <c r="E14" s="25">
        <f t="shared" si="3"/>
        <v>312174</v>
      </c>
      <c r="F14" s="26">
        <f t="shared" si="1"/>
        <v>0.4855558009155958</v>
      </c>
    </row>
    <row r="15" spans="1:6" ht="15.75" x14ac:dyDescent="0.25">
      <c r="A15" s="15"/>
      <c r="B15" s="22" t="s">
        <v>1</v>
      </c>
      <c r="C15" s="27"/>
      <c r="D15" s="27"/>
      <c r="E15" s="27"/>
      <c r="F15" s="28"/>
    </row>
    <row r="16" spans="1:6" ht="15.75" x14ac:dyDescent="0.25">
      <c r="A16" s="15"/>
      <c r="B16" s="11" t="s">
        <v>16</v>
      </c>
      <c r="C16" s="27">
        <v>18000</v>
      </c>
      <c r="D16" s="27">
        <v>3379</v>
      </c>
      <c r="E16" s="27">
        <f t="shared" si="3"/>
        <v>14621</v>
      </c>
      <c r="F16" s="28">
        <f t="shared" ref="F16:F21" si="4">+D16/C16</f>
        <v>0.18772222222222223</v>
      </c>
    </row>
    <row r="17" spans="1:6" ht="15.75" x14ac:dyDescent="0.25">
      <c r="A17" s="15"/>
      <c r="B17" s="11" t="s">
        <v>17</v>
      </c>
      <c r="C17" s="27">
        <v>36000</v>
      </c>
      <c r="D17" s="27">
        <v>29835</v>
      </c>
      <c r="E17" s="27">
        <f t="shared" ref="E17" si="5">+C17-D17</f>
        <v>6165</v>
      </c>
      <c r="F17" s="28">
        <f t="shared" ref="F17" si="6">+D17/C17</f>
        <v>0.82874999999999999</v>
      </c>
    </row>
    <row r="18" spans="1:6" ht="15.75" x14ac:dyDescent="0.25">
      <c r="A18" s="15"/>
      <c r="B18" s="11" t="s">
        <v>20</v>
      </c>
      <c r="C18" s="27">
        <v>76557</v>
      </c>
      <c r="D18" s="27">
        <v>43965</v>
      </c>
      <c r="E18" s="27">
        <f t="shared" si="3"/>
        <v>32592</v>
      </c>
      <c r="F18" s="28">
        <f t="shared" si="4"/>
        <v>0.57427798894941029</v>
      </c>
    </row>
    <row r="19" spans="1:6" ht="15.75" x14ac:dyDescent="0.25">
      <c r="A19" s="15"/>
      <c r="B19" s="11" t="s">
        <v>51</v>
      </c>
      <c r="C19" s="27">
        <v>338599</v>
      </c>
      <c r="D19" s="27">
        <v>197744</v>
      </c>
      <c r="E19" s="27">
        <f t="shared" si="3"/>
        <v>140855</v>
      </c>
      <c r="F19" s="28">
        <f t="shared" si="4"/>
        <v>0.58400645010764951</v>
      </c>
    </row>
    <row r="20" spans="1:6" ht="30" x14ac:dyDescent="0.25">
      <c r="A20" s="15"/>
      <c r="B20" s="11" t="s">
        <v>42</v>
      </c>
      <c r="C20" s="27">
        <v>40272</v>
      </c>
      <c r="D20" s="27">
        <v>0</v>
      </c>
      <c r="E20" s="27">
        <f t="shared" ref="E20" si="7">+C20-D20</f>
        <v>40272</v>
      </c>
      <c r="F20" s="28">
        <f t="shared" ref="F20" si="8">+D20/C20</f>
        <v>0</v>
      </c>
    </row>
    <row r="21" spans="1:6" ht="15.75" x14ac:dyDescent="0.25">
      <c r="A21" s="15"/>
      <c r="B21" s="11" t="s">
        <v>31</v>
      </c>
      <c r="C21" s="27">
        <f>+C14-C16-C17-C18-C20-C19</f>
        <v>97390</v>
      </c>
      <c r="D21" s="27">
        <f t="shared" ref="D21" si="9">+D14-D16-D17-D18-D20-D19</f>
        <v>19721</v>
      </c>
      <c r="E21" s="27">
        <f t="shared" si="3"/>
        <v>77669</v>
      </c>
      <c r="F21" s="28">
        <f t="shared" si="4"/>
        <v>0.2024951227025362</v>
      </c>
    </row>
    <row r="22" spans="1:6" s="5" customFormat="1" ht="27" customHeight="1" x14ac:dyDescent="0.2">
      <c r="A22" s="13"/>
      <c r="B22" s="10" t="s">
        <v>6</v>
      </c>
      <c r="C22" s="29">
        <f>+C14+C13+C8</f>
        <v>9697866</v>
      </c>
      <c r="D22" s="29">
        <f>+D14+D13+D8</f>
        <v>6369207</v>
      </c>
      <c r="E22" s="29">
        <f>+E14+E13+E8</f>
        <v>3328659</v>
      </c>
      <c r="F22" s="30">
        <f t="shared" si="1"/>
        <v>0.65676376637911882</v>
      </c>
    </row>
    <row r="23" spans="1:6" ht="15.75" customHeight="1" x14ac:dyDescent="0.25">
      <c r="B23" s="4"/>
    </row>
    <row r="24" spans="1:6" ht="15.75" customHeight="1" x14ac:dyDescent="0.25">
      <c r="B24" s="4"/>
    </row>
    <row r="25" spans="1:6" ht="15.75" customHeight="1" x14ac:dyDescent="0.25">
      <c r="B25" s="4"/>
      <c r="C25" s="23"/>
      <c r="D25" s="23"/>
    </row>
    <row r="26" spans="1:6" ht="15.75" customHeight="1" x14ac:dyDescent="0.25">
      <c r="B26" s="4"/>
    </row>
    <row r="27" spans="1:6" ht="15.75" customHeight="1" x14ac:dyDescent="0.25">
      <c r="B27" s="4"/>
    </row>
    <row r="28" spans="1:6" ht="33.75" customHeight="1" x14ac:dyDescent="0.25">
      <c r="B28" s="4"/>
    </row>
    <row r="29" spans="1:6" ht="33" customHeight="1" x14ac:dyDescent="0.25">
      <c r="B29" s="4"/>
    </row>
    <row r="30" spans="1:6" x14ac:dyDescent="0.25">
      <c r="B30" s="4"/>
    </row>
    <row r="31" spans="1:6" ht="31.5" customHeight="1" x14ac:dyDescent="0.25">
      <c r="B31" s="4"/>
    </row>
    <row r="32" spans="1:6" x14ac:dyDescent="0.25">
      <c r="B32" s="4"/>
    </row>
    <row r="33" spans="2:2" ht="15.75" customHeight="1" x14ac:dyDescent="0.25">
      <c r="B33" s="4"/>
    </row>
    <row r="34" spans="2:2" ht="15.75" customHeight="1" x14ac:dyDescent="0.25">
      <c r="B34" s="4"/>
    </row>
    <row r="35" spans="2:2" ht="15.75" customHeight="1" x14ac:dyDescent="0.25">
      <c r="B35" s="4"/>
    </row>
    <row r="36" spans="2:2" ht="15.75" customHeight="1" x14ac:dyDescent="0.25">
      <c r="B36" s="4"/>
    </row>
    <row r="37" spans="2:2" ht="15.75" customHeight="1" x14ac:dyDescent="0.25">
      <c r="B37" s="4"/>
    </row>
    <row r="38" spans="2:2" x14ac:dyDescent="0.25">
      <c r="B38" s="4"/>
    </row>
    <row r="39" spans="2:2" ht="63" customHeight="1" x14ac:dyDescent="0.25">
      <c r="B39" s="4"/>
    </row>
  </sheetData>
  <mergeCells count="8">
    <mergeCell ref="A2:F2"/>
    <mergeCell ref="A3:F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G51"/>
  <sheetViews>
    <sheetView topLeftCell="A3" workbookViewId="0">
      <selection activeCell="C35" sqref="C35"/>
    </sheetView>
  </sheetViews>
  <sheetFormatPr defaultColWidth="9.140625" defaultRowHeight="15" x14ac:dyDescent="0.25"/>
  <cols>
    <col min="1" max="1" width="4.140625" style="3" customWidth="1"/>
    <col min="2" max="2" width="40.42578125" style="3" customWidth="1"/>
    <col min="3" max="3" width="15.28515625" style="1" customWidth="1"/>
    <col min="4" max="4" width="14.85546875" style="1" customWidth="1"/>
    <col min="5" max="5" width="16.42578125" style="1" customWidth="1"/>
    <col min="6" max="6" width="12.5703125" style="1" customWidth="1"/>
    <col min="7" max="7" width="11.140625" style="1" bestFit="1" customWidth="1"/>
    <col min="8" max="16384" width="9.140625" style="1"/>
  </cols>
  <sheetData>
    <row r="1" spans="1:7" s="6" customFormat="1" x14ac:dyDescent="0.25">
      <c r="A1" s="3"/>
      <c r="B1" s="2"/>
    </row>
    <row r="2" spans="1:7" s="14" customFormat="1" ht="39" customHeight="1" x14ac:dyDescent="0.25">
      <c r="A2" s="74" t="s">
        <v>48</v>
      </c>
      <c r="B2" s="74"/>
      <c r="C2" s="74"/>
      <c r="D2" s="74"/>
      <c r="E2" s="74"/>
      <c r="F2" s="74"/>
    </row>
    <row r="3" spans="1:7" s="6" customFormat="1" ht="15.75" x14ac:dyDescent="0.25">
      <c r="A3" s="75" t="s">
        <v>14</v>
      </c>
      <c r="B3" s="75"/>
      <c r="C3" s="75"/>
      <c r="D3" s="75"/>
      <c r="E3" s="75"/>
      <c r="F3" s="75"/>
    </row>
    <row r="4" spans="1:7" s="6" customFormat="1" x14ac:dyDescent="0.25">
      <c r="A4" s="3"/>
      <c r="B4" s="2"/>
    </row>
    <row r="5" spans="1:7" s="2" customFormat="1" x14ac:dyDescent="0.25">
      <c r="A5" s="3"/>
      <c r="F5" s="7" t="s">
        <v>13</v>
      </c>
    </row>
    <row r="6" spans="1:7" s="3" customFormat="1" x14ac:dyDescent="0.25">
      <c r="A6" s="76" t="s">
        <v>12</v>
      </c>
      <c r="B6" s="76" t="s">
        <v>11</v>
      </c>
      <c r="C6" s="76" t="s">
        <v>49</v>
      </c>
      <c r="D6" s="76" t="s">
        <v>50</v>
      </c>
      <c r="E6" s="76" t="s">
        <v>15</v>
      </c>
      <c r="F6" s="76" t="s">
        <v>10</v>
      </c>
    </row>
    <row r="7" spans="1:7" s="3" customFormat="1" ht="34.5" customHeight="1" x14ac:dyDescent="0.25">
      <c r="A7" s="76"/>
      <c r="B7" s="76"/>
      <c r="C7" s="76"/>
      <c r="D7" s="76"/>
      <c r="E7" s="76"/>
      <c r="F7" s="76"/>
    </row>
    <row r="8" spans="1:7" ht="15.75" x14ac:dyDescent="0.25">
      <c r="A8" s="12">
        <v>1</v>
      </c>
      <c r="B8" s="9" t="s">
        <v>0</v>
      </c>
      <c r="C8" s="25">
        <f>+C10+C11</f>
        <v>11322833</v>
      </c>
      <c r="D8" s="25">
        <f>+D10+D11</f>
        <v>8814979</v>
      </c>
      <c r="E8" s="25">
        <f t="shared" ref="E8" si="0">+E10+E11</f>
        <v>2507854</v>
      </c>
      <c r="F8" s="26">
        <f t="shared" ref="F8" si="1">+D8/C8</f>
        <v>0.77851355751692175</v>
      </c>
    </row>
    <row r="9" spans="1:7" ht="15.75" x14ac:dyDescent="0.25">
      <c r="A9" s="8"/>
      <c r="B9" s="11" t="s">
        <v>1</v>
      </c>
      <c r="C9" s="27"/>
      <c r="D9" s="27"/>
      <c r="E9" s="27"/>
      <c r="F9" s="28"/>
    </row>
    <row r="10" spans="1:7" ht="15.75" x14ac:dyDescent="0.25">
      <c r="A10" s="8"/>
      <c r="B10" s="8" t="s">
        <v>2</v>
      </c>
      <c r="C10" s="27">
        <f>9614558+160989</f>
        <v>9775547</v>
      </c>
      <c r="D10" s="27">
        <f>7651043+200015</f>
        <v>7851058</v>
      </c>
      <c r="E10" s="27">
        <f>+C10-D10</f>
        <v>1924489</v>
      </c>
      <c r="F10" s="28">
        <f t="shared" ref="F10:F34" si="2">+D10/C10</f>
        <v>0.80313234645590681</v>
      </c>
    </row>
    <row r="11" spans="1:7" ht="15.75" x14ac:dyDescent="0.25">
      <c r="A11" s="8"/>
      <c r="B11" s="8" t="s">
        <v>3</v>
      </c>
      <c r="C11" s="27">
        <v>1547286</v>
      </c>
      <c r="D11" s="27">
        <v>963921</v>
      </c>
      <c r="E11" s="27">
        <f t="shared" ref="E11:E29" si="3">+C11-D11</f>
        <v>583365</v>
      </c>
      <c r="F11" s="28">
        <f t="shared" si="2"/>
        <v>0.62297532582857984</v>
      </c>
    </row>
    <row r="12" spans="1:7" ht="28.5" x14ac:dyDescent="0.25">
      <c r="A12" s="12">
        <v>2</v>
      </c>
      <c r="B12" s="9" t="s">
        <v>5</v>
      </c>
      <c r="C12" s="25">
        <v>2413902</v>
      </c>
      <c r="D12" s="25">
        <v>2014860</v>
      </c>
      <c r="E12" s="25">
        <f t="shared" si="3"/>
        <v>399042</v>
      </c>
      <c r="F12" s="26">
        <f t="shared" si="2"/>
        <v>0.83469005783996197</v>
      </c>
    </row>
    <row r="13" spans="1:7" ht="24" customHeight="1" x14ac:dyDescent="0.25">
      <c r="A13" s="12">
        <v>3</v>
      </c>
      <c r="B13" s="9" t="s">
        <v>4</v>
      </c>
      <c r="C13" s="25">
        <v>8687359</v>
      </c>
      <c r="D13" s="25">
        <v>1547086</v>
      </c>
      <c r="E13" s="25">
        <f t="shared" si="3"/>
        <v>7140273</v>
      </c>
      <c r="F13" s="26">
        <f t="shared" si="2"/>
        <v>0.17808473208025591</v>
      </c>
      <c r="G13" s="23"/>
    </row>
    <row r="14" spans="1:7" ht="15.75" x14ac:dyDescent="0.25">
      <c r="A14" s="15"/>
      <c r="B14" s="11" t="s">
        <v>16</v>
      </c>
      <c r="C14" s="27">
        <v>390000</v>
      </c>
      <c r="D14" s="27">
        <v>124286</v>
      </c>
      <c r="E14" s="27">
        <f t="shared" si="3"/>
        <v>265714</v>
      </c>
      <c r="F14" s="28">
        <f t="shared" si="2"/>
        <v>0.31868205128205129</v>
      </c>
    </row>
    <row r="15" spans="1:7" ht="15.75" x14ac:dyDescent="0.25">
      <c r="A15" s="15"/>
      <c r="B15" s="11" t="s">
        <v>17</v>
      </c>
      <c r="C15" s="27">
        <v>140000</v>
      </c>
      <c r="D15" s="27">
        <v>50000</v>
      </c>
      <c r="E15" s="27">
        <f t="shared" si="3"/>
        <v>90000</v>
      </c>
      <c r="F15" s="28">
        <f t="shared" si="2"/>
        <v>0.35714285714285715</v>
      </c>
    </row>
    <row r="16" spans="1:7" ht="15.75" x14ac:dyDescent="0.25">
      <c r="A16" s="15"/>
      <c r="B16" s="11" t="s">
        <v>18</v>
      </c>
      <c r="C16" s="27">
        <v>51000</v>
      </c>
      <c r="D16" s="27">
        <v>33000</v>
      </c>
      <c r="E16" s="27">
        <f t="shared" si="3"/>
        <v>18000</v>
      </c>
      <c r="F16" s="28">
        <f t="shared" si="2"/>
        <v>0.6470588235294118</v>
      </c>
    </row>
    <row r="17" spans="1:6" ht="15.75" x14ac:dyDescent="0.25">
      <c r="A17" s="15"/>
      <c r="B17" s="11" t="s">
        <v>24</v>
      </c>
      <c r="C17" s="27">
        <v>6000</v>
      </c>
      <c r="D17" s="27">
        <v>4997</v>
      </c>
      <c r="E17" s="27">
        <f t="shared" si="3"/>
        <v>1003</v>
      </c>
      <c r="F17" s="28">
        <f t="shared" si="2"/>
        <v>0.83283333333333331</v>
      </c>
    </row>
    <row r="18" spans="1:6" ht="15.75" x14ac:dyDescent="0.25">
      <c r="A18" s="15"/>
      <c r="B18" s="11" t="s">
        <v>25</v>
      </c>
      <c r="C18" s="27">
        <v>23000</v>
      </c>
      <c r="D18" s="27">
        <v>21344</v>
      </c>
      <c r="E18" s="27">
        <f t="shared" si="3"/>
        <v>1656</v>
      </c>
      <c r="F18" s="28">
        <f t="shared" si="2"/>
        <v>0.92800000000000005</v>
      </c>
    </row>
    <row r="19" spans="1:6" ht="15.75" x14ac:dyDescent="0.25">
      <c r="A19" s="15"/>
      <c r="B19" s="11" t="s">
        <v>26</v>
      </c>
      <c r="C19" s="27">
        <v>542000</v>
      </c>
      <c r="D19" s="27">
        <v>0</v>
      </c>
      <c r="E19" s="27">
        <f t="shared" si="3"/>
        <v>542000</v>
      </c>
      <c r="F19" s="28">
        <f t="shared" si="2"/>
        <v>0</v>
      </c>
    </row>
    <row r="20" spans="1:6" ht="30" x14ac:dyDescent="0.25">
      <c r="A20" s="15"/>
      <c r="B20" s="11" t="s">
        <v>19</v>
      </c>
      <c r="C20" s="27">
        <v>20000</v>
      </c>
      <c r="D20" s="27">
        <v>15181</v>
      </c>
      <c r="E20" s="27">
        <f t="shared" ref="E20:E22" si="4">+C20-D20</f>
        <v>4819</v>
      </c>
      <c r="F20" s="28">
        <f t="shared" ref="F20:F22" si="5">+D20/C20</f>
        <v>0.75905</v>
      </c>
    </row>
    <row r="21" spans="1:6" ht="15.75" x14ac:dyDescent="0.25">
      <c r="A21" s="15"/>
      <c r="B21" s="11" t="s">
        <v>20</v>
      </c>
      <c r="C21" s="27">
        <v>945000</v>
      </c>
      <c r="D21" s="27">
        <v>243455</v>
      </c>
      <c r="E21" s="27">
        <f t="shared" si="4"/>
        <v>701545</v>
      </c>
      <c r="F21" s="28">
        <f t="shared" si="5"/>
        <v>0.25762433862433864</v>
      </c>
    </row>
    <row r="22" spans="1:6" ht="15.75" x14ac:dyDescent="0.25">
      <c r="A22" s="15"/>
      <c r="B22" s="11" t="s">
        <v>21</v>
      </c>
      <c r="C22" s="27">
        <v>15000</v>
      </c>
      <c r="D22" s="27">
        <v>6340</v>
      </c>
      <c r="E22" s="27">
        <f t="shared" si="4"/>
        <v>8660</v>
      </c>
      <c r="F22" s="28">
        <f t="shared" si="5"/>
        <v>0.42266666666666669</v>
      </c>
    </row>
    <row r="23" spans="1:6" ht="15.75" x14ac:dyDescent="0.25">
      <c r="A23" s="15"/>
      <c r="B23" s="11" t="s">
        <v>22</v>
      </c>
      <c r="C23" s="27">
        <v>430000</v>
      </c>
      <c r="D23" s="27">
        <v>0</v>
      </c>
      <c r="E23" s="27">
        <f t="shared" si="3"/>
        <v>430000</v>
      </c>
      <c r="F23" s="28">
        <f t="shared" si="2"/>
        <v>0</v>
      </c>
    </row>
    <row r="24" spans="1:6" ht="15.75" x14ac:dyDescent="0.25">
      <c r="A24" s="15"/>
      <c r="B24" s="11" t="s">
        <v>27</v>
      </c>
      <c r="C24" s="27">
        <v>16000</v>
      </c>
      <c r="D24" s="27">
        <v>14700</v>
      </c>
      <c r="E24" s="27">
        <f t="shared" si="3"/>
        <v>1300</v>
      </c>
      <c r="F24" s="28">
        <f t="shared" si="2"/>
        <v>0.91874999999999996</v>
      </c>
    </row>
    <row r="25" spans="1:6" ht="15.75" x14ac:dyDescent="0.25">
      <c r="A25" s="15"/>
      <c r="B25" s="11" t="s">
        <v>28</v>
      </c>
      <c r="C25" s="27">
        <v>30000</v>
      </c>
      <c r="D25" s="27">
        <v>0</v>
      </c>
      <c r="E25" s="27">
        <f t="shared" si="3"/>
        <v>30000</v>
      </c>
      <c r="F25" s="28">
        <f t="shared" si="2"/>
        <v>0</v>
      </c>
    </row>
    <row r="26" spans="1:6" ht="15.75" x14ac:dyDescent="0.25">
      <c r="A26" s="15"/>
      <c r="B26" s="11" t="s">
        <v>29</v>
      </c>
      <c r="C26" s="27">
        <v>6000</v>
      </c>
      <c r="D26" s="27">
        <v>0</v>
      </c>
      <c r="E26" s="27">
        <f t="shared" ref="E26:E27" si="6">+C26-D26</f>
        <v>6000</v>
      </c>
      <c r="F26" s="28">
        <f t="shared" ref="F26:F27" si="7">+D26/C26</f>
        <v>0</v>
      </c>
    </row>
    <row r="27" spans="1:6" ht="15.75" x14ac:dyDescent="0.25">
      <c r="A27" s="15"/>
      <c r="B27" s="11" t="s">
        <v>30</v>
      </c>
      <c r="C27" s="27">
        <v>65000</v>
      </c>
      <c r="D27" s="27">
        <v>35021</v>
      </c>
      <c r="E27" s="27">
        <f t="shared" si="6"/>
        <v>29979</v>
      </c>
      <c r="F27" s="28">
        <f t="shared" si="7"/>
        <v>0.53878461538461542</v>
      </c>
    </row>
    <row r="28" spans="1:6" ht="15.75" x14ac:dyDescent="0.25">
      <c r="A28" s="15"/>
      <c r="B28" s="11" t="s">
        <v>31</v>
      </c>
      <c r="C28" s="27">
        <v>792773</v>
      </c>
      <c r="D28" s="27">
        <v>471560</v>
      </c>
      <c r="E28" s="27">
        <f t="shared" si="3"/>
        <v>321213</v>
      </c>
      <c r="F28" s="28">
        <f t="shared" si="2"/>
        <v>0.59482348667272977</v>
      </c>
    </row>
    <row r="29" spans="1:6" ht="15.75" x14ac:dyDescent="0.25">
      <c r="A29" s="15"/>
      <c r="B29" s="11" t="s">
        <v>32</v>
      </c>
      <c r="C29" s="27">
        <v>580000</v>
      </c>
      <c r="D29" s="27">
        <v>0</v>
      </c>
      <c r="E29" s="27">
        <f t="shared" si="3"/>
        <v>580000</v>
      </c>
      <c r="F29" s="31">
        <f t="shared" si="2"/>
        <v>0</v>
      </c>
    </row>
    <row r="30" spans="1:6" ht="15.75" x14ac:dyDescent="0.25">
      <c r="A30" s="15"/>
      <c r="B30" s="11" t="s">
        <v>33</v>
      </c>
      <c r="C30" s="27">
        <v>1028300</v>
      </c>
      <c r="D30" s="27">
        <v>0</v>
      </c>
      <c r="E30" s="27">
        <f t="shared" ref="E30:E32" si="8">+C30-D30</f>
        <v>1028300</v>
      </c>
      <c r="F30" s="28">
        <f t="shared" ref="F30:F32" si="9">+D30/C30</f>
        <v>0</v>
      </c>
    </row>
    <row r="31" spans="1:6" ht="15.75" x14ac:dyDescent="0.25">
      <c r="A31" s="15"/>
      <c r="B31" s="11" t="s">
        <v>34</v>
      </c>
      <c r="C31" s="27">
        <v>779648</v>
      </c>
      <c r="D31" s="27">
        <v>0</v>
      </c>
      <c r="E31" s="27">
        <f t="shared" si="8"/>
        <v>779648</v>
      </c>
      <c r="F31" s="28">
        <f t="shared" si="9"/>
        <v>0</v>
      </c>
    </row>
    <row r="32" spans="1:6" ht="15.75" x14ac:dyDescent="0.25">
      <c r="A32" s="15"/>
      <c r="B32" s="11" t="s">
        <v>35</v>
      </c>
      <c r="C32" s="27">
        <v>1000000</v>
      </c>
      <c r="D32" s="27">
        <v>0</v>
      </c>
      <c r="E32" s="27">
        <f t="shared" si="8"/>
        <v>1000000</v>
      </c>
      <c r="F32" s="28">
        <f t="shared" si="9"/>
        <v>0</v>
      </c>
    </row>
    <row r="33" spans="1:6" ht="15.75" x14ac:dyDescent="0.25">
      <c r="A33" s="15"/>
      <c r="B33" s="11" t="s">
        <v>23</v>
      </c>
      <c r="C33" s="27">
        <v>1827638</v>
      </c>
      <c r="D33" s="27">
        <v>527202</v>
      </c>
      <c r="E33" s="27">
        <f t="shared" ref="E33" si="10">+C33-D33</f>
        <v>1300436</v>
      </c>
      <c r="F33" s="28">
        <f t="shared" ref="F33" si="11">+D33/C33</f>
        <v>0.28846084399645883</v>
      </c>
    </row>
    <row r="34" spans="1:6" s="5" customFormat="1" ht="15.75" x14ac:dyDescent="0.2">
      <c r="A34" s="13"/>
      <c r="B34" s="10" t="s">
        <v>6</v>
      </c>
      <c r="C34" s="29">
        <f>+C13+C12+C8</f>
        <v>22424094</v>
      </c>
      <c r="D34" s="29">
        <f>+D13+D12+D8</f>
        <v>12376925</v>
      </c>
      <c r="E34" s="29">
        <f>+E13+E12+E8</f>
        <v>10047169</v>
      </c>
      <c r="F34" s="30">
        <f t="shared" si="2"/>
        <v>0.55194760599915427</v>
      </c>
    </row>
    <row r="35" spans="1:6" ht="15.75" customHeight="1" x14ac:dyDescent="0.25">
      <c r="B35" s="4"/>
    </row>
    <row r="36" spans="1:6" ht="15.75" customHeight="1" x14ac:dyDescent="0.25">
      <c r="B36" s="4"/>
      <c r="D36" s="23"/>
    </row>
    <row r="37" spans="1:6" ht="15.75" customHeight="1" x14ac:dyDescent="0.25">
      <c r="B37" s="4"/>
      <c r="C37" s="23"/>
      <c r="D37" s="23"/>
    </row>
    <row r="38" spans="1:6" ht="15.75" customHeight="1" x14ac:dyDescent="0.25">
      <c r="B38" s="4"/>
      <c r="C38" s="23"/>
      <c r="D38" s="23"/>
    </row>
    <row r="39" spans="1:6" ht="15.75" customHeight="1" x14ac:dyDescent="0.25">
      <c r="B39" s="4"/>
    </row>
    <row r="40" spans="1:6" ht="33.75" customHeight="1" x14ac:dyDescent="0.25">
      <c r="B40" s="4"/>
    </row>
    <row r="41" spans="1:6" ht="33" customHeight="1" x14ac:dyDescent="0.25">
      <c r="B41" s="4"/>
    </row>
    <row r="42" spans="1:6" x14ac:dyDescent="0.25">
      <c r="B42" s="4"/>
    </row>
    <row r="43" spans="1:6" ht="31.5" customHeight="1" x14ac:dyDescent="0.25">
      <c r="B43" s="4"/>
    </row>
    <row r="44" spans="1:6" x14ac:dyDescent="0.25">
      <c r="B44" s="4"/>
    </row>
    <row r="45" spans="1:6" ht="15.75" customHeight="1" x14ac:dyDescent="0.25">
      <c r="B45" s="4"/>
    </row>
    <row r="46" spans="1:6" ht="15.75" customHeight="1" x14ac:dyDescent="0.25">
      <c r="B46" s="4"/>
    </row>
    <row r="47" spans="1:6" ht="15.75" customHeight="1" x14ac:dyDescent="0.25">
      <c r="B47" s="4"/>
    </row>
    <row r="48" spans="1:6" ht="15.75" customHeight="1" x14ac:dyDescent="0.25">
      <c r="B48" s="4"/>
    </row>
    <row r="49" spans="2:2" ht="15.75" customHeight="1" x14ac:dyDescent="0.25">
      <c r="B49" s="4"/>
    </row>
    <row r="50" spans="2:2" x14ac:dyDescent="0.25">
      <c r="B50" s="4"/>
    </row>
    <row r="51" spans="2:2" ht="63" customHeight="1" x14ac:dyDescent="0.25">
      <c r="B51" s="4"/>
    </row>
  </sheetData>
  <mergeCells count="8">
    <mergeCell ref="A2:F2"/>
    <mergeCell ref="A3:F3"/>
    <mergeCell ref="A6:A7"/>
    <mergeCell ref="B6:B7"/>
    <mergeCell ref="C6:C7"/>
    <mergeCell ref="D6:D7"/>
    <mergeCell ref="E6:E7"/>
    <mergeCell ref="F6:F7"/>
  </mergeCells>
  <pageMargins left="0.70866141732283472" right="0.18" top="0.74803149606299213" bottom="0.74803149606299213" header="0.31496062992125984" footer="0.31496062992125984"/>
  <pageSetup paperSize="9" scale="8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Харажат режаси</vt:lpstr>
      <vt:lpstr>9 ой бюджет</vt:lpstr>
      <vt:lpstr>9 ой контракт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2022-07-07T06:42:07Z</dcterms:modified>
</cp:coreProperties>
</file>